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T-WAC47\Documents\Guadalupe Guzman\Documents\0. PROYECTOS\FY25\5. BRP\NGD\1.SKI\3. Sliding Pulley_916280975\Appendix\"/>
    </mc:Choice>
  </mc:AlternateContent>
  <xr:revisionPtr revIDLastSave="0" documentId="13_ncr:1_{5BB369D8-3BE3-42F3-954D-256C8C491F1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iancial data" sheetId="1" r:id="rId1"/>
    <sheet name="sample" sheetId="2" r:id="rId2"/>
  </sheets>
  <definedNames>
    <definedName name="_xlnm.Print_Area" localSheetId="0">'Fiancial data'!$A$1:$J$117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3" i="2" l="1"/>
  <c r="G83" i="2"/>
  <c r="H83" i="1"/>
  <c r="G83" i="1"/>
  <c r="G73" i="1"/>
  <c r="E86" i="1"/>
  <c r="E90" i="1"/>
  <c r="E100" i="1" s="1"/>
  <c r="E92" i="1"/>
  <c r="E96" i="1"/>
  <c r="I96" i="1" s="1"/>
  <c r="F86" i="1"/>
  <c r="F90" i="1"/>
  <c r="F100" i="1" s="1"/>
  <c r="F92" i="1"/>
  <c r="F96" i="1"/>
  <c r="H96" i="1" s="1"/>
  <c r="D86" i="1"/>
  <c r="D90" i="1"/>
  <c r="G90" i="1" s="1"/>
  <c r="D92" i="1"/>
  <c r="D96" i="1"/>
  <c r="I116" i="1"/>
  <c r="H116" i="1"/>
  <c r="G116" i="1"/>
  <c r="I115" i="1"/>
  <c r="H115" i="1"/>
  <c r="G115" i="1"/>
  <c r="I114" i="1"/>
  <c r="H114" i="1"/>
  <c r="G114" i="1"/>
  <c r="I113" i="1"/>
  <c r="H113" i="1"/>
  <c r="G113" i="1"/>
  <c r="I111" i="1"/>
  <c r="H111" i="1"/>
  <c r="G111" i="1"/>
  <c r="I110" i="1"/>
  <c r="H110" i="1"/>
  <c r="G110" i="1"/>
  <c r="I109" i="1"/>
  <c r="H109" i="1"/>
  <c r="G109" i="1"/>
  <c r="E108" i="1"/>
  <c r="I108" i="1"/>
  <c r="F108" i="1"/>
  <c r="H108" i="1"/>
  <c r="D108" i="1"/>
  <c r="G108" i="1"/>
  <c r="I106" i="1"/>
  <c r="H106" i="1"/>
  <c r="G106" i="1"/>
  <c r="I105" i="1"/>
  <c r="H105" i="1"/>
  <c r="G105" i="1"/>
  <c r="I103" i="1"/>
  <c r="H103" i="1"/>
  <c r="G103" i="1"/>
  <c r="I102" i="1"/>
  <c r="H102" i="1"/>
  <c r="G102" i="1"/>
  <c r="E101" i="1"/>
  <c r="I101" i="1"/>
  <c r="F101" i="1"/>
  <c r="H101" i="1"/>
  <c r="D101" i="1"/>
  <c r="G101" i="1"/>
  <c r="I99" i="1"/>
  <c r="H99" i="1"/>
  <c r="G99" i="1"/>
  <c r="I98" i="1"/>
  <c r="H98" i="1"/>
  <c r="G98" i="1"/>
  <c r="I97" i="1"/>
  <c r="H97" i="1"/>
  <c r="G97" i="1"/>
  <c r="I95" i="1"/>
  <c r="H95" i="1"/>
  <c r="G95" i="1"/>
  <c r="I94" i="1"/>
  <c r="H94" i="1"/>
  <c r="G94" i="1"/>
  <c r="I93" i="1"/>
  <c r="H93" i="1"/>
  <c r="G93" i="1"/>
  <c r="I92" i="1"/>
  <c r="H92" i="1"/>
  <c r="G92" i="1"/>
  <c r="E91" i="1"/>
  <c r="I91" i="1" s="1"/>
  <c r="F91" i="1"/>
  <c r="H91" i="1" s="1"/>
  <c r="D91" i="1"/>
  <c r="G91" i="1" s="1"/>
  <c r="I90" i="1"/>
  <c r="E89" i="1"/>
  <c r="I89" i="1"/>
  <c r="F89" i="1"/>
  <c r="H89" i="1"/>
  <c r="D89" i="1"/>
  <c r="G89" i="1"/>
  <c r="I88" i="1"/>
  <c r="H88" i="1"/>
  <c r="G88" i="1"/>
  <c r="E87" i="1"/>
  <c r="I87" i="1" s="1"/>
  <c r="F87" i="1"/>
  <c r="H87" i="1" s="1"/>
  <c r="D87" i="1"/>
  <c r="G87" i="1" s="1"/>
  <c r="I86" i="1"/>
  <c r="H86" i="1"/>
  <c r="G86" i="1"/>
  <c r="I85" i="1"/>
  <c r="H85" i="1"/>
  <c r="G85" i="1"/>
  <c r="I84" i="1"/>
  <c r="H84" i="1"/>
  <c r="G84" i="1"/>
  <c r="F83" i="1"/>
  <c r="E83" i="1"/>
  <c r="D83" i="1"/>
  <c r="I80" i="1"/>
  <c r="H80" i="1"/>
  <c r="G80" i="1"/>
  <c r="I79" i="1"/>
  <c r="H79" i="1"/>
  <c r="G79" i="1"/>
  <c r="I78" i="1"/>
  <c r="H78" i="1"/>
  <c r="G78" i="1"/>
  <c r="I77" i="1"/>
  <c r="H77" i="1"/>
  <c r="G77" i="1"/>
  <c r="I76" i="1"/>
  <c r="H76" i="1"/>
  <c r="G76" i="1"/>
  <c r="I75" i="1"/>
  <c r="H75" i="1"/>
  <c r="G75" i="1"/>
  <c r="I74" i="1"/>
  <c r="H74" i="1"/>
  <c r="G74" i="1"/>
  <c r="I73" i="1"/>
  <c r="H73" i="1"/>
  <c r="F73" i="1"/>
  <c r="E73" i="1"/>
  <c r="D73" i="1"/>
  <c r="F56" i="1"/>
  <c r="H56" i="1" s="1"/>
  <c r="F62" i="1"/>
  <c r="F69" i="1"/>
  <c r="H69" i="1" s="1"/>
  <c r="F24" i="1"/>
  <c r="F32" i="1" s="1"/>
  <c r="F39" i="1"/>
  <c r="F43" i="1" s="1"/>
  <c r="E56" i="1"/>
  <c r="I56" i="1" s="1"/>
  <c r="E62" i="1"/>
  <c r="H62" i="1" s="1"/>
  <c r="E69" i="1"/>
  <c r="G69" i="1" s="1"/>
  <c r="E24" i="1"/>
  <c r="E32" i="1" s="1"/>
  <c r="E39" i="1"/>
  <c r="I39" i="1" s="1"/>
  <c r="D56" i="1"/>
  <c r="D70" i="1" s="1"/>
  <c r="D62" i="1"/>
  <c r="D69" i="1"/>
  <c r="D24" i="1"/>
  <c r="D32" i="1" s="1"/>
  <c r="D39" i="1"/>
  <c r="D43" i="1" s="1"/>
  <c r="I69" i="1"/>
  <c r="I67" i="1"/>
  <c r="H67" i="1"/>
  <c r="G67" i="1"/>
  <c r="I66" i="1"/>
  <c r="H66" i="1"/>
  <c r="G66" i="1"/>
  <c r="I65" i="1"/>
  <c r="H65" i="1"/>
  <c r="G65" i="1"/>
  <c r="I64" i="1"/>
  <c r="H64" i="1"/>
  <c r="G64" i="1"/>
  <c r="I63" i="1"/>
  <c r="H63" i="1"/>
  <c r="G63" i="1"/>
  <c r="I62" i="1"/>
  <c r="G62" i="1"/>
  <c r="I61" i="1"/>
  <c r="H61" i="1"/>
  <c r="G61" i="1"/>
  <c r="I60" i="1"/>
  <c r="H60" i="1"/>
  <c r="G60" i="1"/>
  <c r="I59" i="1"/>
  <c r="H59" i="1"/>
  <c r="G59" i="1"/>
  <c r="I58" i="1"/>
  <c r="H58" i="1"/>
  <c r="G58" i="1"/>
  <c r="I57" i="1"/>
  <c r="H57" i="1"/>
  <c r="G57" i="1"/>
  <c r="G56" i="1"/>
  <c r="I55" i="1"/>
  <c r="H55" i="1"/>
  <c r="G55" i="1"/>
  <c r="I54" i="1"/>
  <c r="H54" i="1"/>
  <c r="G54" i="1"/>
  <c r="I53" i="1"/>
  <c r="H53" i="1"/>
  <c r="G53" i="1"/>
  <c r="I52" i="1"/>
  <c r="H52" i="1"/>
  <c r="G52" i="1"/>
  <c r="I51" i="1"/>
  <c r="H51" i="1"/>
  <c r="G51" i="1"/>
  <c r="I50" i="1"/>
  <c r="H50" i="1"/>
  <c r="G50" i="1"/>
  <c r="I49" i="1"/>
  <c r="H49" i="1"/>
  <c r="G49" i="1"/>
  <c r="I48" i="1"/>
  <c r="H48" i="1"/>
  <c r="G48" i="1"/>
  <c r="F48" i="1"/>
  <c r="E48" i="1"/>
  <c r="D48" i="1"/>
  <c r="I44" i="1"/>
  <c r="H44" i="1"/>
  <c r="G44" i="1"/>
  <c r="I42" i="1"/>
  <c r="H42" i="1"/>
  <c r="G42" i="1"/>
  <c r="I41" i="1"/>
  <c r="H41" i="1"/>
  <c r="G41" i="1"/>
  <c r="I40" i="1"/>
  <c r="H40" i="1"/>
  <c r="G40" i="1"/>
  <c r="G39" i="1"/>
  <c r="I38" i="1"/>
  <c r="H38" i="1"/>
  <c r="G38" i="1"/>
  <c r="I37" i="1"/>
  <c r="H37" i="1"/>
  <c r="G37" i="1"/>
  <c r="I36" i="1"/>
  <c r="H36" i="1"/>
  <c r="G36" i="1"/>
  <c r="I35" i="1"/>
  <c r="H35" i="1"/>
  <c r="G35" i="1"/>
  <c r="I34" i="1"/>
  <c r="H34" i="1"/>
  <c r="G34" i="1"/>
  <c r="I33" i="1"/>
  <c r="H33" i="1"/>
  <c r="G33" i="1"/>
  <c r="I31" i="1"/>
  <c r="H31" i="1"/>
  <c r="G31" i="1"/>
  <c r="I30" i="1"/>
  <c r="H30" i="1"/>
  <c r="G30" i="1"/>
  <c r="I29" i="1"/>
  <c r="H29" i="1"/>
  <c r="G29" i="1"/>
  <c r="I28" i="1"/>
  <c r="H28" i="1"/>
  <c r="G28" i="1"/>
  <c r="I27" i="1"/>
  <c r="H27" i="1"/>
  <c r="G27" i="1"/>
  <c r="I26" i="1"/>
  <c r="H26" i="1"/>
  <c r="G26" i="1"/>
  <c r="I25" i="1"/>
  <c r="H25" i="1"/>
  <c r="G25" i="1"/>
  <c r="H24" i="1"/>
  <c r="I23" i="1"/>
  <c r="H23" i="1"/>
  <c r="G23" i="1"/>
  <c r="I22" i="1"/>
  <c r="H22" i="1"/>
  <c r="G22" i="1"/>
  <c r="I21" i="1"/>
  <c r="H21" i="1"/>
  <c r="G21" i="1"/>
  <c r="I20" i="1"/>
  <c r="H20" i="1"/>
  <c r="G20" i="1"/>
  <c r="E86" i="2"/>
  <c r="I86" i="2" s="1"/>
  <c r="E92" i="2"/>
  <c r="I92" i="2" s="1"/>
  <c r="E96" i="2"/>
  <c r="F86" i="2"/>
  <c r="F90" i="2" s="1"/>
  <c r="F92" i="2"/>
  <c r="H92" i="2" s="1"/>
  <c r="F96" i="2"/>
  <c r="H96" i="2" s="1"/>
  <c r="D86" i="2"/>
  <c r="D90" i="2" s="1"/>
  <c r="D100" i="2" s="1"/>
  <c r="D104" i="2" s="1"/>
  <c r="D107" i="2" s="1"/>
  <c r="D92" i="2"/>
  <c r="D96" i="2"/>
  <c r="I116" i="2"/>
  <c r="H116" i="2"/>
  <c r="G116" i="2"/>
  <c r="I115" i="2"/>
  <c r="H115" i="2"/>
  <c r="G115" i="2"/>
  <c r="I114" i="2"/>
  <c r="H114" i="2"/>
  <c r="G114" i="2"/>
  <c r="I113" i="2"/>
  <c r="H113" i="2"/>
  <c r="G113" i="2"/>
  <c r="I111" i="2"/>
  <c r="H111" i="2"/>
  <c r="G111" i="2"/>
  <c r="I110" i="2"/>
  <c r="H110" i="2"/>
  <c r="G110" i="2"/>
  <c r="I109" i="2"/>
  <c r="H109" i="2"/>
  <c r="G109" i="2"/>
  <c r="E108" i="2"/>
  <c r="I108" i="2" s="1"/>
  <c r="F108" i="2"/>
  <c r="H108" i="2" s="1"/>
  <c r="D108" i="2"/>
  <c r="G108" i="2" s="1"/>
  <c r="I106" i="2"/>
  <c r="H106" i="2"/>
  <c r="G106" i="2"/>
  <c r="I105" i="2"/>
  <c r="H105" i="2"/>
  <c r="G105" i="2"/>
  <c r="I103" i="2"/>
  <c r="H103" i="2"/>
  <c r="G103" i="2"/>
  <c r="I102" i="2"/>
  <c r="H102" i="2"/>
  <c r="G102" i="2"/>
  <c r="E101" i="2"/>
  <c r="I101" i="2" s="1"/>
  <c r="F101" i="2"/>
  <c r="H101" i="2" s="1"/>
  <c r="D101" i="2"/>
  <c r="G101" i="2" s="1"/>
  <c r="I99" i="2"/>
  <c r="H99" i="2"/>
  <c r="G99" i="2"/>
  <c r="I98" i="2"/>
  <c r="H98" i="2"/>
  <c r="G98" i="2"/>
  <c r="I97" i="2"/>
  <c r="H97" i="2"/>
  <c r="G97" i="2"/>
  <c r="I96" i="2"/>
  <c r="G96" i="2"/>
  <c r="I95" i="2"/>
  <c r="H95" i="2"/>
  <c r="G95" i="2"/>
  <c r="I94" i="2"/>
  <c r="H94" i="2"/>
  <c r="G94" i="2"/>
  <c r="I93" i="2"/>
  <c r="H93" i="2"/>
  <c r="G93" i="2"/>
  <c r="E91" i="2"/>
  <c r="I91" i="2"/>
  <c r="F91" i="2"/>
  <c r="H91" i="2"/>
  <c r="D91" i="2"/>
  <c r="G91" i="2"/>
  <c r="E89" i="2"/>
  <c r="I89" i="2" s="1"/>
  <c r="F89" i="2"/>
  <c r="H89" i="2" s="1"/>
  <c r="D89" i="2"/>
  <c r="G89" i="2" s="1"/>
  <c r="I88" i="2"/>
  <c r="H88" i="2"/>
  <c r="G88" i="2"/>
  <c r="E87" i="2"/>
  <c r="I87" i="2"/>
  <c r="F87" i="2"/>
  <c r="H87" i="2"/>
  <c r="D87" i="2"/>
  <c r="G87" i="2"/>
  <c r="H86" i="2"/>
  <c r="I85" i="2"/>
  <c r="H85" i="2"/>
  <c r="G85" i="2"/>
  <c r="I84" i="2"/>
  <c r="H84" i="2"/>
  <c r="G84" i="2"/>
  <c r="F83" i="2"/>
  <c r="E83" i="2"/>
  <c r="D83" i="2"/>
  <c r="I80" i="2"/>
  <c r="H80" i="2"/>
  <c r="G80" i="2"/>
  <c r="I79" i="2"/>
  <c r="H79" i="2"/>
  <c r="G79" i="2"/>
  <c r="I78" i="2"/>
  <c r="H78" i="2"/>
  <c r="G78" i="2"/>
  <c r="I77" i="2"/>
  <c r="H77" i="2"/>
  <c r="G77" i="2"/>
  <c r="I76" i="2"/>
  <c r="H76" i="2"/>
  <c r="G76" i="2"/>
  <c r="I75" i="2"/>
  <c r="H75" i="2"/>
  <c r="G75" i="2"/>
  <c r="I74" i="2"/>
  <c r="H74" i="2"/>
  <c r="G74" i="2"/>
  <c r="I73" i="2"/>
  <c r="H73" i="2"/>
  <c r="G73" i="2"/>
  <c r="F73" i="2"/>
  <c r="E73" i="2"/>
  <c r="D73" i="2"/>
  <c r="F56" i="2"/>
  <c r="H56" i="2" s="1"/>
  <c r="F62" i="2"/>
  <c r="F69" i="2"/>
  <c r="H69" i="2" s="1"/>
  <c r="F24" i="2"/>
  <c r="F32" i="2" s="1"/>
  <c r="F39" i="2"/>
  <c r="F43" i="2" s="1"/>
  <c r="H43" i="2" s="1"/>
  <c r="E56" i="2"/>
  <c r="G56" i="2" s="1"/>
  <c r="E62" i="2"/>
  <c r="H62" i="2" s="1"/>
  <c r="E69" i="2"/>
  <c r="G69" i="2" s="1"/>
  <c r="E24" i="2"/>
  <c r="E32" i="2" s="1"/>
  <c r="E39" i="2"/>
  <c r="E43" i="2" s="1"/>
  <c r="D56" i="2"/>
  <c r="D70" i="2" s="1"/>
  <c r="D62" i="2"/>
  <c r="D69" i="2"/>
  <c r="D24" i="2"/>
  <c r="D32" i="2" s="1"/>
  <c r="D39" i="2"/>
  <c r="G39" i="2" s="1"/>
  <c r="I69" i="2"/>
  <c r="I67" i="2"/>
  <c r="H67" i="2"/>
  <c r="G67" i="2"/>
  <c r="I66" i="2"/>
  <c r="H66" i="2"/>
  <c r="G66" i="2"/>
  <c r="I65" i="2"/>
  <c r="H65" i="2"/>
  <c r="G65" i="2"/>
  <c r="I64" i="2"/>
  <c r="H64" i="2"/>
  <c r="G64" i="2"/>
  <c r="I63" i="2"/>
  <c r="H63" i="2"/>
  <c r="G63" i="2"/>
  <c r="I62" i="2"/>
  <c r="G62" i="2"/>
  <c r="I61" i="2"/>
  <c r="H61" i="2"/>
  <c r="G61" i="2"/>
  <c r="I60" i="2"/>
  <c r="H60" i="2"/>
  <c r="G60" i="2"/>
  <c r="I59" i="2"/>
  <c r="H59" i="2"/>
  <c r="G59" i="2"/>
  <c r="I58" i="2"/>
  <c r="H58" i="2"/>
  <c r="G58" i="2"/>
  <c r="I57" i="2"/>
  <c r="H57" i="2"/>
  <c r="G57" i="2"/>
  <c r="I55" i="2"/>
  <c r="H55" i="2"/>
  <c r="G55" i="2"/>
  <c r="I54" i="2"/>
  <c r="H54" i="2"/>
  <c r="G54" i="2"/>
  <c r="I53" i="2"/>
  <c r="H53" i="2"/>
  <c r="G53" i="2"/>
  <c r="I52" i="2"/>
  <c r="H52" i="2"/>
  <c r="G52" i="2"/>
  <c r="I51" i="2"/>
  <c r="H51" i="2"/>
  <c r="G51" i="2"/>
  <c r="I50" i="2"/>
  <c r="H50" i="2"/>
  <c r="G50" i="2"/>
  <c r="I49" i="2"/>
  <c r="H49" i="2"/>
  <c r="G49" i="2"/>
  <c r="I48" i="2"/>
  <c r="H48" i="2"/>
  <c r="G48" i="2"/>
  <c r="F48" i="2"/>
  <c r="E48" i="2"/>
  <c r="D48" i="2"/>
  <c r="I44" i="2"/>
  <c r="H44" i="2"/>
  <c r="G44" i="2"/>
  <c r="I42" i="2"/>
  <c r="H42" i="2"/>
  <c r="G42" i="2"/>
  <c r="I41" i="2"/>
  <c r="H41" i="2"/>
  <c r="G41" i="2"/>
  <c r="I40" i="2"/>
  <c r="H40" i="2"/>
  <c r="G40" i="2"/>
  <c r="I38" i="2"/>
  <c r="H38" i="2"/>
  <c r="G38" i="2"/>
  <c r="I37" i="2"/>
  <c r="H37" i="2"/>
  <c r="G37" i="2"/>
  <c r="I36" i="2"/>
  <c r="H36" i="2"/>
  <c r="G36" i="2"/>
  <c r="I35" i="2"/>
  <c r="H35" i="2"/>
  <c r="G35" i="2"/>
  <c r="I34" i="2"/>
  <c r="H34" i="2"/>
  <c r="G34" i="2"/>
  <c r="I33" i="2"/>
  <c r="H33" i="2"/>
  <c r="G33" i="2"/>
  <c r="I31" i="2"/>
  <c r="H31" i="2"/>
  <c r="G31" i="2"/>
  <c r="I30" i="2"/>
  <c r="H30" i="2"/>
  <c r="G30" i="2"/>
  <c r="I29" i="2"/>
  <c r="H29" i="2"/>
  <c r="G29" i="2"/>
  <c r="I28" i="2"/>
  <c r="H28" i="2"/>
  <c r="G28" i="2"/>
  <c r="I27" i="2"/>
  <c r="H27" i="2"/>
  <c r="G27" i="2"/>
  <c r="I26" i="2"/>
  <c r="H26" i="2"/>
  <c r="G26" i="2"/>
  <c r="I25" i="2"/>
  <c r="H25" i="2"/>
  <c r="G25" i="2"/>
  <c r="H24" i="2"/>
  <c r="I23" i="2"/>
  <c r="H23" i="2"/>
  <c r="G23" i="2"/>
  <c r="I22" i="2"/>
  <c r="H22" i="2"/>
  <c r="G22" i="2"/>
  <c r="I21" i="2"/>
  <c r="H21" i="2"/>
  <c r="G21" i="2"/>
  <c r="I20" i="2"/>
  <c r="H20" i="2"/>
  <c r="G20" i="2"/>
  <c r="I100" i="1" l="1"/>
  <c r="E104" i="1"/>
  <c r="F45" i="2"/>
  <c r="H32" i="2"/>
  <c r="D68" i="2"/>
  <c r="D112" i="2"/>
  <c r="D117" i="2" s="1"/>
  <c r="F45" i="1"/>
  <c r="H32" i="1"/>
  <c r="D45" i="1"/>
  <c r="D71" i="1" s="1"/>
  <c r="I43" i="2"/>
  <c r="G43" i="2"/>
  <c r="H100" i="1"/>
  <c r="F104" i="1"/>
  <c r="F100" i="2"/>
  <c r="I32" i="1"/>
  <c r="G32" i="1"/>
  <c r="E45" i="2"/>
  <c r="I32" i="2"/>
  <c r="G32" i="2"/>
  <c r="G92" i="2"/>
  <c r="I39" i="2"/>
  <c r="I56" i="2"/>
  <c r="G24" i="2"/>
  <c r="E70" i="2"/>
  <c r="G24" i="1"/>
  <c r="E70" i="1"/>
  <c r="G96" i="1"/>
  <c r="I24" i="2"/>
  <c r="D43" i="2"/>
  <c r="D45" i="2" s="1"/>
  <c r="F70" i="2"/>
  <c r="G86" i="2"/>
  <c r="E90" i="2"/>
  <c r="I24" i="1"/>
  <c r="F70" i="1"/>
  <c r="D100" i="1"/>
  <c r="D104" i="1" s="1"/>
  <c r="D107" i="1" s="1"/>
  <c r="E43" i="1"/>
  <c r="H43" i="1" s="1"/>
  <c r="H90" i="1"/>
  <c r="H39" i="2"/>
  <c r="H39" i="1"/>
  <c r="D71" i="2" l="1"/>
  <c r="D72" i="2"/>
  <c r="E45" i="1"/>
  <c r="D72" i="1"/>
  <c r="I90" i="2"/>
  <c r="G90" i="2"/>
  <c r="E100" i="2"/>
  <c r="H100" i="2" s="1"/>
  <c r="F72" i="2"/>
  <c r="H70" i="2"/>
  <c r="H90" i="2"/>
  <c r="I70" i="2"/>
  <c r="E72" i="2"/>
  <c r="G70" i="2"/>
  <c r="F104" i="2"/>
  <c r="G100" i="1"/>
  <c r="I43" i="1"/>
  <c r="G43" i="1"/>
  <c r="D112" i="1"/>
  <c r="D117" i="1" s="1"/>
  <c r="D68" i="1"/>
  <c r="H104" i="1"/>
  <c r="F107" i="1"/>
  <c r="F71" i="1"/>
  <c r="H45" i="1"/>
  <c r="I104" i="1"/>
  <c r="E107" i="1"/>
  <c r="G104" i="1"/>
  <c r="G45" i="2"/>
  <c r="E71" i="2"/>
  <c r="I45" i="2"/>
  <c r="H45" i="2"/>
  <c r="F71" i="2"/>
  <c r="F72" i="1"/>
  <c r="H70" i="1"/>
  <c r="I70" i="1"/>
  <c r="E72" i="1"/>
  <c r="G70" i="1"/>
  <c r="H107" i="1" l="1"/>
  <c r="F68" i="1"/>
  <c r="F112" i="1"/>
  <c r="F107" i="2"/>
  <c r="G45" i="1"/>
  <c r="E71" i="1"/>
  <c r="I45" i="1"/>
  <c r="I107" i="1"/>
  <c r="E68" i="1"/>
  <c r="G107" i="1"/>
  <c r="E112" i="1"/>
  <c r="I100" i="2"/>
  <c r="G100" i="2"/>
  <c r="E104" i="2"/>
  <c r="H104" i="2" s="1"/>
  <c r="F68" i="2" l="1"/>
  <c r="F112" i="2"/>
  <c r="G112" i="1"/>
  <c r="E117" i="1"/>
  <c r="I112" i="1"/>
  <c r="H112" i="1"/>
  <c r="F117" i="1"/>
  <c r="H117" i="1" s="1"/>
  <c r="I104" i="2"/>
  <c r="G104" i="2"/>
  <c r="E107" i="2"/>
  <c r="I68" i="1"/>
  <c r="G68" i="1"/>
  <c r="H68" i="1"/>
  <c r="G117" i="1" l="1"/>
  <c r="I117" i="1"/>
  <c r="I107" i="2"/>
  <c r="G107" i="2"/>
  <c r="E68" i="2"/>
  <c r="E112" i="2"/>
  <c r="H112" i="2" s="1"/>
  <c r="F117" i="2"/>
  <c r="H107" i="2"/>
  <c r="I68" i="2" l="1"/>
  <c r="G68" i="2"/>
  <c r="G112" i="2"/>
  <c r="E117" i="2"/>
  <c r="I112" i="2"/>
  <c r="H68" i="2"/>
  <c r="G117" i="2" l="1"/>
  <c r="I117" i="2"/>
  <c r="H11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N186411</author>
  </authors>
  <commentList>
    <comment ref="C7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ファクタリング；
売掛債権流動化残高</t>
        </r>
      </text>
    </comment>
    <comment ref="C78" authorId="0" shapeId="0" xr:uid="{00000000-0006-0000-0000-000002000000}">
      <text>
        <r>
          <rPr>
            <b/>
            <sz val="14"/>
            <color indexed="81"/>
            <rFont val="ＭＳ Ｐゴシック"/>
            <family val="3"/>
            <charset val="128"/>
          </rPr>
          <t>必須</t>
        </r>
      </text>
    </comment>
    <comment ref="C79" authorId="0" shapeId="0" xr:uid="{00000000-0006-0000-0000-000003000000}">
      <text>
        <r>
          <rPr>
            <b/>
            <sz val="14"/>
            <color indexed="81"/>
            <rFont val="ＭＳ Ｐゴシック"/>
            <family val="3"/>
            <charset val="128"/>
          </rPr>
          <t>必須</t>
        </r>
      </text>
    </comment>
    <comment ref="C80" authorId="0" shapeId="0" xr:uid="{00000000-0006-0000-0000-000004000000}">
      <text>
        <r>
          <rPr>
            <b/>
            <sz val="14"/>
            <color indexed="81"/>
            <rFont val="ＭＳ Ｐゴシック"/>
            <family val="3"/>
            <charset val="128"/>
          </rPr>
          <t>必須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N186411</author>
  </authors>
  <commentList>
    <comment ref="C75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ファクタリング；
売掛債権流動化残高</t>
        </r>
      </text>
    </comment>
    <comment ref="C78" authorId="0" shapeId="0" xr:uid="{00000000-0006-0000-0100-000002000000}">
      <text>
        <r>
          <rPr>
            <b/>
            <sz val="14"/>
            <color indexed="81"/>
            <rFont val="ＭＳ Ｐゴシック"/>
            <family val="3"/>
            <charset val="128"/>
          </rPr>
          <t>必須</t>
        </r>
      </text>
    </comment>
    <comment ref="C79" authorId="0" shapeId="0" xr:uid="{00000000-0006-0000-0100-000003000000}">
      <text>
        <r>
          <rPr>
            <b/>
            <sz val="14"/>
            <color indexed="81"/>
            <rFont val="ＭＳ Ｐゴシック"/>
            <family val="3"/>
            <charset val="128"/>
          </rPr>
          <t>必須</t>
        </r>
      </text>
    </comment>
    <comment ref="C80" authorId="0" shapeId="0" xr:uid="{00000000-0006-0000-0100-000004000000}">
      <text>
        <r>
          <rPr>
            <b/>
            <sz val="14"/>
            <color indexed="81"/>
            <rFont val="ＭＳ Ｐゴシック"/>
            <family val="3"/>
            <charset val="128"/>
          </rPr>
          <t>必須</t>
        </r>
      </text>
    </comment>
  </commentList>
</comments>
</file>

<file path=xl/sharedStrings.xml><?xml version="1.0" encoding="utf-8"?>
<sst xmlns="http://schemas.openxmlformats.org/spreadsheetml/2006/main" count="282" uniqueCount="201">
  <si>
    <r>
      <t>含む</t>
    </r>
    <r>
      <rPr>
        <sz val="11"/>
        <rFont val="Arial"/>
        <family val="2"/>
      </rPr>
      <t>1</t>
    </r>
    <r>
      <rPr>
        <sz val="11"/>
        <rFont val="ＭＳ Ｐゴシック"/>
        <family val="3"/>
        <charset val="128"/>
      </rPr>
      <t>年以内に償還する長期借入金</t>
    </r>
    <rPh sb="0" eb="1">
      <t>フク</t>
    </rPh>
    <rPh sb="3" eb="4">
      <t>ネン</t>
    </rPh>
    <rPh sb="4" eb="6">
      <t>イナイ</t>
    </rPh>
    <rPh sb="7" eb="9">
      <t>ショウカン</t>
    </rPh>
    <rPh sb="11" eb="13">
      <t>チョウキ</t>
    </rPh>
    <rPh sb="13" eb="15">
      <t>カリイレ</t>
    </rPh>
    <rPh sb="15" eb="16">
      <t>キン</t>
    </rPh>
    <phoneticPr fontId="3"/>
  </si>
  <si>
    <t>①</t>
    <phoneticPr fontId="3"/>
  </si>
  <si>
    <t>②</t>
    <phoneticPr fontId="3"/>
  </si>
  <si>
    <t>Company Profile</t>
    <phoneticPr fontId="3"/>
  </si>
  <si>
    <t>Company Name</t>
    <phoneticPr fontId="3"/>
  </si>
  <si>
    <t>JATCO  Counter Part</t>
    <phoneticPr fontId="3"/>
  </si>
  <si>
    <t>Address</t>
  </si>
  <si>
    <t>Accounting Section Staff</t>
    <phoneticPr fontId="3"/>
  </si>
  <si>
    <t>Telephone Number</t>
    <phoneticPr fontId="3"/>
  </si>
  <si>
    <t>Parent Company</t>
    <phoneticPr fontId="3"/>
  </si>
  <si>
    <t>Main Shareholders (%)</t>
    <phoneticPr fontId="3"/>
  </si>
  <si>
    <t>③</t>
    <phoneticPr fontId="3"/>
  </si>
  <si>
    <r>
      <t>Main item and share</t>
    </r>
    <r>
      <rPr>
        <sz val="11"/>
        <rFont val="ＭＳ Ｐゴシック"/>
        <family val="3"/>
        <charset val="128"/>
      </rPr>
      <t>（％）</t>
    </r>
    <phoneticPr fontId="3"/>
  </si>
  <si>
    <r>
      <t>Main customer and share</t>
    </r>
    <r>
      <rPr>
        <sz val="11"/>
        <rFont val="ＭＳ Ｐゴシック"/>
        <family val="3"/>
        <charset val="128"/>
      </rPr>
      <t>（％）</t>
    </r>
    <phoneticPr fontId="3"/>
  </si>
  <si>
    <r>
      <t xml:space="preserve">Bank share </t>
    </r>
    <r>
      <rPr>
        <sz val="11"/>
        <rFont val="ＭＳ Ｐゴシック"/>
        <family val="3"/>
        <charset val="128"/>
      </rPr>
      <t>（％）</t>
    </r>
    <phoneticPr fontId="3"/>
  </si>
  <si>
    <t>Number of employee</t>
    <phoneticPr fontId="3"/>
  </si>
  <si>
    <t>Sales share of  RENAULT Gr.</t>
    <phoneticPr fontId="3"/>
  </si>
  <si>
    <t>Sales Share of NISSAN Gr.</t>
    <phoneticPr fontId="3"/>
  </si>
  <si>
    <t>Share of export</t>
    <phoneticPr fontId="3"/>
  </si>
  <si>
    <t>Share of automotive business</t>
    <phoneticPr fontId="3"/>
  </si>
  <si>
    <t>BALANCE SHEET</t>
    <phoneticPr fontId="3"/>
  </si>
  <si>
    <t>Currency</t>
    <phoneticPr fontId="3"/>
  </si>
  <si>
    <t xml:space="preserve">Million local currency </t>
  </si>
  <si>
    <t>Account</t>
    <phoneticPr fontId="3"/>
  </si>
  <si>
    <t>%</t>
    <phoneticPr fontId="3"/>
  </si>
  <si>
    <t>Cash</t>
    <phoneticPr fontId="3"/>
  </si>
  <si>
    <t>Notes Receivable</t>
    <phoneticPr fontId="3"/>
  </si>
  <si>
    <t>Accounts Receivable</t>
  </si>
  <si>
    <t xml:space="preserve">Short term investment </t>
    <phoneticPr fontId="3"/>
  </si>
  <si>
    <t>Inventory</t>
  </si>
  <si>
    <r>
      <t>（</t>
    </r>
    <r>
      <rPr>
        <sz val="11"/>
        <rFont val="Arial"/>
        <family val="2"/>
      </rPr>
      <t>Finished goods</t>
    </r>
    <r>
      <rPr>
        <sz val="11"/>
        <rFont val="ＭＳ Ｐゴシック"/>
        <family val="3"/>
        <charset val="128"/>
      </rPr>
      <t>）</t>
    </r>
    <phoneticPr fontId="3"/>
  </si>
  <si>
    <r>
      <t>（</t>
    </r>
    <r>
      <rPr>
        <sz val="11"/>
        <rFont val="Arial"/>
        <family val="2"/>
      </rPr>
      <t>Work in process</t>
    </r>
    <r>
      <rPr>
        <sz val="11"/>
        <rFont val="ＭＳ Ｐゴシック"/>
        <family val="3"/>
        <charset val="128"/>
      </rPr>
      <t>）</t>
    </r>
    <phoneticPr fontId="3"/>
  </si>
  <si>
    <r>
      <t>（</t>
    </r>
    <r>
      <rPr>
        <sz val="11"/>
        <rFont val="Arial"/>
        <family val="2"/>
      </rPr>
      <t>Raw materials</t>
    </r>
    <r>
      <rPr>
        <sz val="11"/>
        <rFont val="ＭＳ Ｐゴシック"/>
        <family val="3"/>
        <charset val="128"/>
      </rPr>
      <t>）</t>
    </r>
  </si>
  <si>
    <t>Prepaid expense</t>
    <phoneticPr fontId="3"/>
  </si>
  <si>
    <t>Receivables from affiliated companies</t>
    <phoneticPr fontId="3"/>
  </si>
  <si>
    <t>Other current assets</t>
    <phoneticPr fontId="3"/>
  </si>
  <si>
    <t xml:space="preserve">allowance for bad debt </t>
    <phoneticPr fontId="3"/>
  </si>
  <si>
    <t>Current Assets</t>
    <phoneticPr fontId="3"/>
  </si>
  <si>
    <t>Property</t>
    <phoneticPr fontId="3"/>
  </si>
  <si>
    <t>Plant and equipment</t>
    <phoneticPr fontId="3"/>
  </si>
  <si>
    <t>Land</t>
    <phoneticPr fontId="3"/>
  </si>
  <si>
    <t xml:space="preserve">construction in progress </t>
    <phoneticPr fontId="3"/>
  </si>
  <si>
    <t>Other fixed assets</t>
    <phoneticPr fontId="3"/>
  </si>
  <si>
    <t xml:space="preserve">intangible fixed asset </t>
    <phoneticPr fontId="3"/>
  </si>
  <si>
    <t>Long term investments and others</t>
    <phoneticPr fontId="3"/>
  </si>
  <si>
    <r>
      <t>（</t>
    </r>
    <r>
      <rPr>
        <sz val="11"/>
        <rFont val="Arial"/>
        <family val="2"/>
      </rPr>
      <t>investment securities</t>
    </r>
    <r>
      <rPr>
        <sz val="11"/>
        <rFont val="ＭＳ Ｐゴシック"/>
        <family val="3"/>
        <charset val="128"/>
      </rPr>
      <t>）</t>
    </r>
    <phoneticPr fontId="3"/>
  </si>
  <si>
    <t>(investment in a subsidiary)</t>
    <phoneticPr fontId="3"/>
  </si>
  <si>
    <t>(other long-term investments)</t>
    <phoneticPr fontId="3"/>
  </si>
  <si>
    <t>No Current Assets</t>
    <phoneticPr fontId="3"/>
  </si>
  <si>
    <t>Assets TOTAL</t>
    <phoneticPr fontId="3"/>
  </si>
  <si>
    <t>Notes payable</t>
    <phoneticPr fontId="3"/>
  </si>
  <si>
    <t>Accounts payable</t>
    <phoneticPr fontId="3"/>
  </si>
  <si>
    <t>Short-term borrowings + current portion of long-term borrowings &amp; bonds</t>
  </si>
  <si>
    <t>Advanced received</t>
    <phoneticPr fontId="3"/>
  </si>
  <si>
    <t>Financial debt to affiliated companies (short term part)</t>
    <phoneticPr fontId="3"/>
  </si>
  <si>
    <t>income taxes payable</t>
    <phoneticPr fontId="3"/>
  </si>
  <si>
    <t>Other currents liabilities</t>
    <phoneticPr fontId="3"/>
  </si>
  <si>
    <t>Current liabilities TOTAL</t>
    <phoneticPr fontId="3"/>
  </si>
  <si>
    <t>Long-term bonds (other than current portion)</t>
  </si>
  <si>
    <t>Long-term borrowings</t>
    <phoneticPr fontId="3"/>
  </si>
  <si>
    <t>Long-term borrowings (From affiliated company)</t>
    <phoneticPr fontId="3"/>
  </si>
  <si>
    <t>accrued pension cost</t>
  </si>
  <si>
    <t>other fixed liabilities</t>
  </si>
  <si>
    <t>Total fixed liabilities TOTAL</t>
    <phoneticPr fontId="3"/>
  </si>
  <si>
    <t>Minority interest</t>
    <phoneticPr fontId="3"/>
  </si>
  <si>
    <t>common stock</t>
  </si>
  <si>
    <t>capital in excess of par value</t>
  </si>
  <si>
    <t>retained earnings</t>
  </si>
  <si>
    <t>adjustments to equity</t>
  </si>
  <si>
    <r>
      <t>（</t>
    </r>
    <r>
      <rPr>
        <sz val="11"/>
        <rFont val="Arial"/>
        <family val="2"/>
      </rPr>
      <t>net income</t>
    </r>
    <r>
      <rPr>
        <sz val="11"/>
        <rFont val="ＭＳ Ｐゴシック"/>
        <family val="3"/>
        <charset val="128"/>
      </rPr>
      <t>）</t>
    </r>
  </si>
  <si>
    <t>Assets TOTAL</t>
    <phoneticPr fontId="3"/>
  </si>
  <si>
    <t>Liabilities and Assets TOTAL</t>
    <phoneticPr fontId="3"/>
  </si>
  <si>
    <t>Notes receivable discounted</t>
    <phoneticPr fontId="3"/>
  </si>
  <si>
    <t>Outstanding balance of factoring</t>
    <phoneticPr fontId="3"/>
  </si>
  <si>
    <t>Outstanding balance of Lease</t>
    <phoneticPr fontId="3"/>
  </si>
  <si>
    <t>Capital Lease.</t>
  </si>
  <si>
    <t xml:space="preserve">Outstanding balance of draft endorsement </t>
    <phoneticPr fontId="3"/>
  </si>
  <si>
    <t>Depreciation and Amortization</t>
  </si>
  <si>
    <t xml:space="preserve">Not accumulated depreciation </t>
    <phoneticPr fontId="3"/>
  </si>
  <si>
    <t>Total labor cost</t>
    <phoneticPr fontId="3"/>
  </si>
  <si>
    <t>Including Manufacturing, G&amp;A, R&amp;D labor cost.</t>
  </si>
  <si>
    <t>Average rate of financial interest  (%)</t>
  </si>
  <si>
    <t>Profit and Loss</t>
    <phoneticPr fontId="3"/>
  </si>
  <si>
    <t>%</t>
  </si>
  <si>
    <t>Sales</t>
    <phoneticPr fontId="3"/>
  </si>
  <si>
    <t>Cost of goods sold</t>
    <phoneticPr fontId="3"/>
  </si>
  <si>
    <t>Gross Margin</t>
    <phoneticPr fontId="3"/>
  </si>
  <si>
    <t xml:space="preserve">   (%)</t>
    <phoneticPr fontId="3"/>
  </si>
  <si>
    <t>selling, general and administrative expenses</t>
  </si>
  <si>
    <r>
      <t>　（</t>
    </r>
    <r>
      <rPr>
        <sz val="11"/>
        <rFont val="Arial"/>
        <family val="2"/>
      </rPr>
      <t>%</t>
    </r>
    <r>
      <rPr>
        <sz val="11"/>
        <rFont val="ＭＳ Ｐゴシック"/>
        <family val="3"/>
        <charset val="128"/>
      </rPr>
      <t>）</t>
    </r>
    <phoneticPr fontId="3"/>
  </si>
  <si>
    <t>Operating Profit</t>
    <phoneticPr fontId="3"/>
  </si>
  <si>
    <t>Ordinary income</t>
    <phoneticPr fontId="3"/>
  </si>
  <si>
    <r>
      <t>　（</t>
    </r>
    <r>
      <rPr>
        <sz val="11"/>
        <rFont val="Arial"/>
        <family val="2"/>
      </rPr>
      <t>interest and dividend income</t>
    </r>
    <r>
      <rPr>
        <sz val="11"/>
        <rFont val="ＭＳ Ｐゴシック"/>
        <family val="3"/>
        <charset val="128"/>
      </rPr>
      <t>）※</t>
    </r>
    <phoneticPr fontId="3"/>
  </si>
  <si>
    <r>
      <t>　（</t>
    </r>
    <r>
      <rPr>
        <sz val="11"/>
        <rFont val="Arial"/>
        <family val="2"/>
      </rPr>
      <t>FOREX gain</t>
    </r>
    <r>
      <rPr>
        <sz val="11"/>
        <rFont val="ＭＳ Ｐゴシック"/>
        <family val="3"/>
        <charset val="128"/>
      </rPr>
      <t>）</t>
    </r>
    <phoneticPr fontId="3"/>
  </si>
  <si>
    <r>
      <t>　（</t>
    </r>
    <r>
      <rPr>
        <sz val="11"/>
        <rFont val="Arial"/>
        <family val="2"/>
      </rPr>
      <t>Others</t>
    </r>
    <r>
      <rPr>
        <sz val="11"/>
        <rFont val="ＭＳ Ｐゴシック"/>
        <family val="3"/>
        <charset val="128"/>
      </rPr>
      <t>）</t>
    </r>
    <phoneticPr fontId="3"/>
  </si>
  <si>
    <t>Ordinary Expenses and loss</t>
    <phoneticPr fontId="3"/>
  </si>
  <si>
    <r>
      <t>　（</t>
    </r>
    <r>
      <rPr>
        <sz val="11"/>
        <rFont val="Arial"/>
        <family val="2"/>
      </rPr>
      <t>interest expense</t>
    </r>
    <r>
      <rPr>
        <sz val="11"/>
        <rFont val="ＭＳ Ｐゴシック"/>
        <family val="3"/>
        <charset val="128"/>
      </rPr>
      <t>）※</t>
    </r>
    <phoneticPr fontId="3"/>
  </si>
  <si>
    <r>
      <t>　（</t>
    </r>
    <r>
      <rPr>
        <sz val="11"/>
        <rFont val="Arial"/>
        <family val="2"/>
      </rPr>
      <t>FOREX loss</t>
    </r>
    <r>
      <rPr>
        <sz val="11"/>
        <rFont val="ＭＳ Ｐゴシック"/>
        <family val="3"/>
        <charset val="128"/>
      </rPr>
      <t>）</t>
    </r>
    <phoneticPr fontId="3"/>
  </si>
  <si>
    <t>Ordinary income</t>
    <phoneticPr fontId="3"/>
  </si>
  <si>
    <r>
      <t>　（</t>
    </r>
    <r>
      <rPr>
        <sz val="11"/>
        <rFont val="Arial"/>
        <family val="2"/>
      </rPr>
      <t>%</t>
    </r>
    <r>
      <rPr>
        <sz val="11"/>
        <rFont val="ＭＳ Ｐゴシック"/>
        <family val="3"/>
        <charset val="128"/>
      </rPr>
      <t>）</t>
    </r>
    <phoneticPr fontId="3"/>
  </si>
  <si>
    <t>extraordinary gains</t>
    <phoneticPr fontId="3"/>
  </si>
  <si>
    <t>extraordinary losses</t>
    <phoneticPr fontId="3"/>
  </si>
  <si>
    <t>Income before taxes &amp; minority interest</t>
  </si>
  <si>
    <t>Taxes</t>
    <phoneticPr fontId="3"/>
  </si>
  <si>
    <t>Minority interest</t>
    <phoneticPr fontId="3"/>
  </si>
  <si>
    <t>Net income</t>
    <phoneticPr fontId="3"/>
  </si>
  <si>
    <r>
      <t>　（</t>
    </r>
    <r>
      <rPr>
        <sz val="11"/>
        <rFont val="Arial"/>
        <family val="2"/>
      </rPr>
      <t>%</t>
    </r>
    <r>
      <rPr>
        <sz val="11"/>
        <rFont val="ＭＳ Ｐゴシック"/>
        <family val="3"/>
        <charset val="128"/>
      </rPr>
      <t>）</t>
    </r>
    <phoneticPr fontId="3"/>
  </si>
  <si>
    <t>Company Profile</t>
    <phoneticPr fontId="3"/>
  </si>
  <si>
    <t>Company Name</t>
    <phoneticPr fontId="3"/>
  </si>
  <si>
    <t>ABC Co., LTD</t>
    <phoneticPr fontId="3"/>
  </si>
  <si>
    <t>JATCO Counter Part</t>
    <phoneticPr fontId="3"/>
  </si>
  <si>
    <t>MASAHISA ONODA</t>
    <phoneticPr fontId="3"/>
  </si>
  <si>
    <t>TOKYO  GINZA 6-6-6</t>
    <phoneticPr fontId="3"/>
  </si>
  <si>
    <t>Accounting Section Staff</t>
    <phoneticPr fontId="3"/>
  </si>
  <si>
    <t>SATO TAROU</t>
    <phoneticPr fontId="3"/>
  </si>
  <si>
    <t>Telephone Number</t>
    <phoneticPr fontId="3"/>
  </si>
  <si>
    <t>03-5565-XXXX</t>
    <phoneticPr fontId="3"/>
  </si>
  <si>
    <t>Parent Company</t>
    <phoneticPr fontId="3"/>
  </si>
  <si>
    <t>ABC Holdings., LTD</t>
    <phoneticPr fontId="3"/>
  </si>
  <si>
    <t>Main Shareholders (%)</t>
    <phoneticPr fontId="3"/>
  </si>
  <si>
    <t>1AAA Co,. LTD</t>
    <phoneticPr fontId="3"/>
  </si>
  <si>
    <t>2ABB Co,. LTD</t>
    <phoneticPr fontId="3"/>
  </si>
  <si>
    <t>3ABC Co,. LTD</t>
    <phoneticPr fontId="3"/>
  </si>
  <si>
    <r>
      <t>Main item and share</t>
    </r>
    <r>
      <rPr>
        <sz val="11"/>
        <rFont val="ＭＳ Ｐゴシック"/>
        <family val="3"/>
        <charset val="128"/>
      </rPr>
      <t>（％）</t>
    </r>
    <phoneticPr fontId="3"/>
  </si>
  <si>
    <t>1.AB Co,. LTD</t>
    <phoneticPr fontId="3"/>
  </si>
  <si>
    <t>2.DD Co,. LTD</t>
    <phoneticPr fontId="3"/>
  </si>
  <si>
    <t>3.FF Co,. LTD</t>
    <phoneticPr fontId="3"/>
  </si>
  <si>
    <r>
      <t>Main customer and share</t>
    </r>
    <r>
      <rPr>
        <sz val="11"/>
        <rFont val="ＭＳ Ｐゴシック"/>
        <family val="3"/>
        <charset val="128"/>
      </rPr>
      <t>（％）</t>
    </r>
    <phoneticPr fontId="3"/>
  </si>
  <si>
    <r>
      <t xml:space="preserve">Bank share </t>
    </r>
    <r>
      <rPr>
        <sz val="11"/>
        <rFont val="ＭＳ Ｐゴシック"/>
        <family val="3"/>
        <charset val="128"/>
      </rPr>
      <t>（％）</t>
    </r>
    <phoneticPr fontId="3"/>
  </si>
  <si>
    <t>Number of employee</t>
    <phoneticPr fontId="3"/>
  </si>
  <si>
    <t>Sales share of  RENAULT Gr.</t>
    <phoneticPr fontId="3"/>
  </si>
  <si>
    <t>Sales Share of NISSAN Gr.</t>
    <phoneticPr fontId="3"/>
  </si>
  <si>
    <t>Share of export</t>
    <phoneticPr fontId="3"/>
  </si>
  <si>
    <t>Share of automotive business</t>
    <phoneticPr fontId="3"/>
  </si>
  <si>
    <t>BALANCE SHEET</t>
    <phoneticPr fontId="3"/>
  </si>
  <si>
    <t>Currency</t>
    <phoneticPr fontId="3"/>
  </si>
  <si>
    <t>Account</t>
    <phoneticPr fontId="3"/>
  </si>
  <si>
    <t>%</t>
    <phoneticPr fontId="3"/>
  </si>
  <si>
    <t>Cash</t>
    <phoneticPr fontId="3"/>
  </si>
  <si>
    <t>Notes Receivable</t>
    <phoneticPr fontId="3"/>
  </si>
  <si>
    <t xml:space="preserve">Short term investment </t>
    <phoneticPr fontId="3"/>
  </si>
  <si>
    <r>
      <t>（</t>
    </r>
    <r>
      <rPr>
        <sz val="11"/>
        <rFont val="Arial"/>
        <family val="2"/>
      </rPr>
      <t>Finished goods</t>
    </r>
    <r>
      <rPr>
        <sz val="11"/>
        <rFont val="ＭＳ Ｐゴシック"/>
        <family val="3"/>
        <charset val="128"/>
      </rPr>
      <t>）</t>
    </r>
    <phoneticPr fontId="3"/>
  </si>
  <si>
    <r>
      <t>（</t>
    </r>
    <r>
      <rPr>
        <sz val="11"/>
        <rFont val="Arial"/>
        <family val="2"/>
      </rPr>
      <t>Work in process</t>
    </r>
    <r>
      <rPr>
        <sz val="11"/>
        <rFont val="ＭＳ Ｐゴシック"/>
        <family val="3"/>
        <charset val="128"/>
      </rPr>
      <t>）</t>
    </r>
    <phoneticPr fontId="3"/>
  </si>
  <si>
    <t>Prepaid expense</t>
    <phoneticPr fontId="3"/>
  </si>
  <si>
    <t>Receivables from affiliated companies</t>
    <phoneticPr fontId="3"/>
  </si>
  <si>
    <t>Other current assets</t>
    <phoneticPr fontId="3"/>
  </si>
  <si>
    <t xml:space="preserve">allowance for bad debt </t>
    <phoneticPr fontId="3"/>
  </si>
  <si>
    <t>Current Assets</t>
    <phoneticPr fontId="3"/>
  </si>
  <si>
    <t>Property</t>
    <phoneticPr fontId="3"/>
  </si>
  <si>
    <t>Plant and equipment</t>
    <phoneticPr fontId="3"/>
  </si>
  <si>
    <t>Land</t>
    <phoneticPr fontId="3"/>
  </si>
  <si>
    <t xml:space="preserve">construction in progress </t>
    <phoneticPr fontId="3"/>
  </si>
  <si>
    <t>Other fixed assets</t>
    <phoneticPr fontId="3"/>
  </si>
  <si>
    <t xml:space="preserve">intangible fixed asset </t>
    <phoneticPr fontId="3"/>
  </si>
  <si>
    <t>Long term investments and others</t>
    <phoneticPr fontId="3"/>
  </si>
  <si>
    <r>
      <t>（</t>
    </r>
    <r>
      <rPr>
        <sz val="11"/>
        <rFont val="Arial"/>
        <family val="2"/>
      </rPr>
      <t>investment securities</t>
    </r>
    <r>
      <rPr>
        <sz val="11"/>
        <rFont val="ＭＳ Ｐゴシック"/>
        <family val="3"/>
        <charset val="128"/>
      </rPr>
      <t>）</t>
    </r>
    <phoneticPr fontId="3"/>
  </si>
  <si>
    <t>(investment in a subsidiary)</t>
    <phoneticPr fontId="3"/>
  </si>
  <si>
    <t>(other long-term investments)</t>
    <phoneticPr fontId="3"/>
  </si>
  <si>
    <t>No Current Assets</t>
    <phoneticPr fontId="3"/>
  </si>
  <si>
    <t>Assets TOTAL</t>
    <phoneticPr fontId="3"/>
  </si>
  <si>
    <t>Notes payable</t>
    <phoneticPr fontId="3"/>
  </si>
  <si>
    <t>Accounts payable</t>
    <phoneticPr fontId="3"/>
  </si>
  <si>
    <t>Current liabilities TOTAL</t>
    <phoneticPr fontId="3"/>
  </si>
  <si>
    <t>Account</t>
    <phoneticPr fontId="3"/>
  </si>
  <si>
    <t>Notes receivable discounted</t>
    <phoneticPr fontId="3"/>
  </si>
  <si>
    <t>Outstanding balance of factoring</t>
    <phoneticPr fontId="3"/>
  </si>
  <si>
    <t>Outstanding balance of Lease</t>
    <phoneticPr fontId="3"/>
  </si>
  <si>
    <t xml:space="preserve">Outstanding balance of draft endorsement </t>
    <phoneticPr fontId="3"/>
  </si>
  <si>
    <t xml:space="preserve">Not accumulated depreciation </t>
    <phoneticPr fontId="3"/>
  </si>
  <si>
    <t>Total labor cost</t>
    <phoneticPr fontId="3"/>
  </si>
  <si>
    <t>Profit and Loss</t>
    <phoneticPr fontId="3"/>
  </si>
  <si>
    <t>Sales</t>
    <phoneticPr fontId="3"/>
  </si>
  <si>
    <t>Cost of goods sold</t>
    <phoneticPr fontId="3"/>
  </si>
  <si>
    <t>Gross Margin</t>
    <phoneticPr fontId="3"/>
  </si>
  <si>
    <t xml:space="preserve">   (%)</t>
    <phoneticPr fontId="3"/>
  </si>
  <si>
    <r>
      <t>　（</t>
    </r>
    <r>
      <rPr>
        <sz val="11"/>
        <rFont val="Arial"/>
        <family val="2"/>
      </rPr>
      <t>%</t>
    </r>
    <r>
      <rPr>
        <sz val="11"/>
        <rFont val="ＭＳ Ｐゴシック"/>
        <family val="3"/>
        <charset val="128"/>
      </rPr>
      <t>）</t>
    </r>
    <phoneticPr fontId="3"/>
  </si>
  <si>
    <t>Operating Profit</t>
    <phoneticPr fontId="3"/>
  </si>
  <si>
    <t>Ordinary income</t>
    <phoneticPr fontId="3"/>
  </si>
  <si>
    <r>
      <t>　（</t>
    </r>
    <r>
      <rPr>
        <sz val="11"/>
        <rFont val="Arial"/>
        <family val="2"/>
      </rPr>
      <t>interest and dividend income</t>
    </r>
    <r>
      <rPr>
        <sz val="11"/>
        <rFont val="ＭＳ Ｐゴシック"/>
        <family val="3"/>
        <charset val="128"/>
      </rPr>
      <t>）※</t>
    </r>
    <phoneticPr fontId="3"/>
  </si>
  <si>
    <r>
      <t>　（</t>
    </r>
    <r>
      <rPr>
        <sz val="11"/>
        <rFont val="Arial"/>
        <family val="2"/>
      </rPr>
      <t>FOREX gain</t>
    </r>
    <r>
      <rPr>
        <sz val="11"/>
        <rFont val="ＭＳ Ｐゴシック"/>
        <family val="3"/>
        <charset val="128"/>
      </rPr>
      <t>）</t>
    </r>
    <phoneticPr fontId="3"/>
  </si>
  <si>
    <r>
      <t>　（</t>
    </r>
    <r>
      <rPr>
        <sz val="11"/>
        <rFont val="Arial"/>
        <family val="2"/>
      </rPr>
      <t>Others</t>
    </r>
    <r>
      <rPr>
        <sz val="11"/>
        <rFont val="ＭＳ Ｐゴシック"/>
        <family val="3"/>
        <charset val="128"/>
      </rPr>
      <t>）</t>
    </r>
    <phoneticPr fontId="3"/>
  </si>
  <si>
    <t>Ordinary Expenses and loss</t>
    <phoneticPr fontId="3"/>
  </si>
  <si>
    <r>
      <t>　（</t>
    </r>
    <r>
      <rPr>
        <sz val="11"/>
        <rFont val="Arial"/>
        <family val="2"/>
      </rPr>
      <t>interest expense</t>
    </r>
    <r>
      <rPr>
        <sz val="11"/>
        <rFont val="ＭＳ Ｐゴシック"/>
        <family val="3"/>
        <charset val="128"/>
      </rPr>
      <t>）※</t>
    </r>
    <phoneticPr fontId="3"/>
  </si>
  <si>
    <r>
      <t>　（</t>
    </r>
    <r>
      <rPr>
        <sz val="11"/>
        <rFont val="Arial"/>
        <family val="2"/>
      </rPr>
      <t>FOREX loss</t>
    </r>
    <r>
      <rPr>
        <sz val="11"/>
        <rFont val="ＭＳ Ｐゴシック"/>
        <family val="3"/>
        <charset val="128"/>
      </rPr>
      <t>）</t>
    </r>
    <phoneticPr fontId="3"/>
  </si>
  <si>
    <t>extraordinary gains</t>
    <phoneticPr fontId="3"/>
  </si>
  <si>
    <t>extraordinary losses</t>
    <phoneticPr fontId="3"/>
  </si>
  <si>
    <t>Taxes</t>
    <phoneticPr fontId="3"/>
  </si>
  <si>
    <t>Net income</t>
    <phoneticPr fontId="3"/>
  </si>
  <si>
    <t>FY06</t>
  </si>
  <si>
    <t>FY07</t>
  </si>
  <si>
    <t>FY08</t>
  </si>
  <si>
    <t>FY06</t>
    <phoneticPr fontId="3"/>
  </si>
  <si>
    <t>FY07</t>
    <phoneticPr fontId="3"/>
  </si>
  <si>
    <t>FY08</t>
    <phoneticPr fontId="3"/>
  </si>
  <si>
    <t xml:space="preserve">FY07 Var </t>
    <phoneticPr fontId="3"/>
  </si>
  <si>
    <t>FY08 Var</t>
    <phoneticPr fontId="3"/>
  </si>
  <si>
    <t>FY2022</t>
  </si>
  <si>
    <t>FY2023</t>
  </si>
  <si>
    <t>FY2024</t>
  </si>
  <si>
    <t xml:space="preserve">FY2023 Var </t>
  </si>
  <si>
    <t>FY2024 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</si>
</sst>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\ _€_-;\-* #,##0\ _€_-;_-* &quot;-&quot;\ _€_-;_-@_-"/>
    <numFmt numFmtId="165" formatCode="0.0%"/>
    <numFmt numFmtId="166" formatCode="#,##0;&quot;▲ &quot;#,##0"/>
    <numFmt numFmtId="167" formatCode="&quot;(&quot;#,##0&quot;)&quot;;&quot;(&quot;\-\ #,##0&quot;)&quot;"/>
    <numFmt numFmtId="168" formatCode="&quot;(&quot;\ #,##0&quot; )&quot;;&quot;(&quot;\-\ #,##0&quot;)&quot;"/>
    <numFmt numFmtId="169" formatCode="#,##0.0;&quot;▲ &quot;#,##0.0"/>
    <numFmt numFmtId="170" formatCode="#,##0.00;&quot;▲ &quot;#,##0.00"/>
    <numFmt numFmtId="171" formatCode="#,##0.000;&quot;▲ &quot;#,##0.000"/>
    <numFmt numFmtId="172" formatCode="&quot;(&quot;\ #,##0.0&quot; )&quot;;&quot;(&quot;\-\ #,##0.0&quot;)&quot;"/>
    <numFmt numFmtId="173" formatCode="0.0;&quot;▲ &quot;0.0"/>
    <numFmt numFmtId="174" formatCode="&quot;(&quot;#,##0.0&quot;)&quot;;&quot;(&quot;\-\ #,##0.0&quot;)&quot;"/>
  </numFmts>
  <fonts count="19">
    <font>
      <sz val="10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name val="Arial"/>
      <family val="2"/>
    </font>
    <font>
      <sz val="11"/>
      <color indexed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24"/>
      <name val="Arial"/>
      <family val="2"/>
    </font>
    <font>
      <b/>
      <sz val="10"/>
      <name val="ＭＳ Ｐゴシック"/>
      <family val="3"/>
      <charset val="128"/>
    </font>
    <font>
      <b/>
      <sz val="18"/>
      <name val="Arial"/>
      <family val="2"/>
    </font>
    <font>
      <b/>
      <sz val="12"/>
      <name val="ＭＳ Ｐゴシック"/>
      <family val="3"/>
      <charset val="128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72">
    <xf numFmtId="0" fontId="0" fillId="0" borderId="0" xfId="0"/>
    <xf numFmtId="166" fontId="2" fillId="2" borderId="0" xfId="3" applyNumberFormat="1" applyFont="1" applyFill="1" applyProtection="1">
      <alignment vertical="center"/>
      <protection locked="0"/>
    </xf>
    <xf numFmtId="166" fontId="2" fillId="3" borderId="1" xfId="3" applyNumberFormat="1" applyFont="1" applyFill="1" applyBorder="1" applyAlignment="1" applyProtection="1">
      <alignment horizontal="left" vertical="top" wrapText="1"/>
      <protection locked="0"/>
    </xf>
    <xf numFmtId="166" fontId="2" fillId="3" borderId="2" xfId="3" applyNumberFormat="1" applyFont="1" applyFill="1" applyBorder="1" applyAlignment="1" applyProtection="1">
      <alignment horizontal="left" vertical="top" wrapText="1"/>
      <protection locked="0"/>
    </xf>
    <xf numFmtId="166" fontId="2" fillId="4" borderId="3" xfId="3" applyNumberFormat="1" applyFont="1" applyFill="1" applyBorder="1" applyAlignment="1" applyProtection="1">
      <alignment horizontal="left" vertical="center" indent="1"/>
    </xf>
    <xf numFmtId="169" fontId="6" fillId="4" borderId="3" xfId="3" applyNumberFormat="1" applyFont="1" applyFill="1" applyBorder="1" applyProtection="1">
      <alignment vertical="center"/>
    </xf>
    <xf numFmtId="169" fontId="7" fillId="4" borderId="3" xfId="3" applyNumberFormat="1" applyFont="1" applyFill="1" applyBorder="1" applyProtection="1">
      <alignment vertical="center"/>
    </xf>
    <xf numFmtId="165" fontId="7" fillId="4" borderId="3" xfId="1" applyNumberFormat="1" applyFont="1" applyFill="1" applyBorder="1" applyAlignment="1" applyProtection="1">
      <alignment vertical="center"/>
    </xf>
    <xf numFmtId="169" fontId="7" fillId="3" borderId="3" xfId="3" applyNumberFormat="1" applyFont="1" applyFill="1" applyBorder="1" applyProtection="1">
      <alignment vertical="center"/>
      <protection locked="0"/>
    </xf>
    <xf numFmtId="166" fontId="7" fillId="2" borderId="0" xfId="3" applyNumberFormat="1" applyFont="1" applyFill="1" applyProtection="1">
      <alignment vertical="center"/>
    </xf>
    <xf numFmtId="166" fontId="7" fillId="2" borderId="0" xfId="3" applyNumberFormat="1" applyFont="1" applyFill="1" applyProtection="1">
      <alignment vertical="center"/>
      <protection locked="0"/>
    </xf>
    <xf numFmtId="166" fontId="7" fillId="0" borderId="0" xfId="3" applyNumberFormat="1" applyFont="1" applyProtection="1">
      <alignment vertical="center"/>
    </xf>
    <xf numFmtId="166" fontId="7" fillId="3" borderId="2" xfId="3" applyNumberFormat="1" applyFont="1" applyFill="1" applyBorder="1" applyProtection="1">
      <alignment vertical="center"/>
      <protection locked="0"/>
    </xf>
    <xf numFmtId="166" fontId="7" fillId="3" borderId="1" xfId="3" applyNumberFormat="1" applyFont="1" applyFill="1" applyBorder="1" applyProtection="1">
      <alignment vertical="center"/>
      <protection locked="0"/>
    </xf>
    <xf numFmtId="165" fontId="10" fillId="3" borderId="2" xfId="3" applyNumberFormat="1" applyFont="1" applyFill="1" applyBorder="1" applyProtection="1">
      <alignment vertical="center"/>
      <protection locked="0"/>
    </xf>
    <xf numFmtId="165" fontId="10" fillId="3" borderId="4" xfId="3" applyNumberFormat="1" applyFont="1" applyFill="1" applyBorder="1" applyProtection="1">
      <alignment vertical="center"/>
      <protection locked="0"/>
    </xf>
    <xf numFmtId="166" fontId="7" fillId="2" borderId="0" xfId="3" applyNumberFormat="1" applyFont="1" applyFill="1" applyAlignment="1" applyProtection="1">
      <alignment horizontal="left" vertical="top" wrapText="1"/>
    </xf>
    <xf numFmtId="166" fontId="7" fillId="2" borderId="0" xfId="3" applyNumberFormat="1" applyFont="1" applyFill="1" applyAlignment="1" applyProtection="1">
      <alignment horizontal="left" vertical="top" wrapText="1"/>
      <protection locked="0"/>
    </xf>
    <xf numFmtId="166" fontId="7" fillId="0" borderId="0" xfId="3" applyNumberFormat="1" applyFont="1" applyAlignment="1" applyProtection="1">
      <alignment horizontal="left" vertical="top" wrapText="1"/>
    </xf>
    <xf numFmtId="166" fontId="10" fillId="4" borderId="1" xfId="3" applyNumberFormat="1" applyFont="1" applyFill="1" applyBorder="1" applyAlignment="1" applyProtection="1">
      <alignment horizontal="center" vertical="center"/>
    </xf>
    <xf numFmtId="38" fontId="10" fillId="3" borderId="2" xfId="2" applyNumberFormat="1" applyFont="1" applyFill="1" applyBorder="1" applyAlignment="1" applyProtection="1">
      <alignment horizontal="right" vertical="center" shrinkToFit="1"/>
      <protection locked="0"/>
    </xf>
    <xf numFmtId="38" fontId="10" fillId="3" borderId="4" xfId="2" applyNumberFormat="1" applyFont="1" applyFill="1" applyBorder="1" applyAlignment="1" applyProtection="1">
      <alignment horizontal="right" vertical="center" shrinkToFit="1"/>
      <protection locked="0"/>
    </xf>
    <xf numFmtId="166" fontId="10" fillId="4" borderId="2" xfId="3" applyNumberFormat="1" applyFont="1" applyFill="1" applyBorder="1" applyAlignment="1" applyProtection="1">
      <alignment horizontal="center" vertical="center"/>
    </xf>
    <xf numFmtId="167" fontId="7" fillId="2" borderId="0" xfId="3" applyNumberFormat="1" applyFont="1" applyFill="1" applyProtection="1">
      <alignment vertical="center"/>
      <protection locked="0"/>
    </xf>
    <xf numFmtId="168" fontId="7" fillId="2" borderId="0" xfId="3" applyNumberFormat="1" applyFont="1" applyFill="1" applyProtection="1">
      <alignment vertical="center"/>
      <protection locked="0"/>
    </xf>
    <xf numFmtId="172" fontId="7" fillId="3" borderId="3" xfId="3" applyNumberFormat="1" applyFont="1" applyFill="1" applyBorder="1" applyProtection="1">
      <alignment vertical="center"/>
      <protection locked="0"/>
    </xf>
    <xf numFmtId="173" fontId="7" fillId="3" borderId="3" xfId="3" applyNumberFormat="1" applyFont="1" applyFill="1" applyBorder="1" applyProtection="1">
      <alignment vertical="center"/>
      <protection locked="0"/>
    </xf>
    <xf numFmtId="170" fontId="7" fillId="2" borderId="0" xfId="3" applyNumberFormat="1" applyFont="1" applyFill="1" applyProtection="1">
      <alignment vertical="center"/>
    </xf>
    <xf numFmtId="166" fontId="7" fillId="2" borderId="0" xfId="3" applyNumberFormat="1" applyFont="1" applyFill="1" applyBorder="1" applyAlignment="1" applyProtection="1">
      <alignment horizontal="center" vertical="center"/>
    </xf>
    <xf numFmtId="166" fontId="11" fillId="2" borderId="0" xfId="3" applyNumberFormat="1" applyFont="1" applyFill="1" applyBorder="1" applyAlignment="1" applyProtection="1">
      <alignment horizontal="center" vertical="center"/>
    </xf>
    <xf numFmtId="166" fontId="7" fillId="2" borderId="0" xfId="3" applyNumberFormat="1" applyFont="1" applyFill="1" applyBorder="1" applyProtection="1">
      <alignment vertical="center"/>
    </xf>
    <xf numFmtId="171" fontId="7" fillId="2" borderId="0" xfId="3" applyNumberFormat="1" applyFont="1" applyFill="1" applyProtection="1">
      <alignment vertical="center"/>
    </xf>
    <xf numFmtId="166" fontId="7" fillId="4" borderId="4" xfId="3" applyNumberFormat="1" applyFont="1" applyFill="1" applyBorder="1" applyAlignment="1" applyProtection="1">
      <alignment horizontal="left" vertical="center" indent="1"/>
    </xf>
    <xf numFmtId="166" fontId="7" fillId="2" borderId="0" xfId="3" applyNumberFormat="1" applyFont="1" applyFill="1" applyBorder="1" applyAlignment="1" applyProtection="1">
      <alignment horizontal="left" vertical="center" indent="1"/>
    </xf>
    <xf numFmtId="165" fontId="7" fillId="2" borderId="0" xfId="1" applyNumberFormat="1" applyFont="1" applyFill="1" applyBorder="1" applyAlignment="1" applyProtection="1">
      <alignment vertical="center"/>
    </xf>
    <xf numFmtId="166" fontId="12" fillId="2" borderId="0" xfId="3" applyNumberFormat="1" applyFont="1" applyFill="1" applyProtection="1">
      <alignment vertical="center"/>
    </xf>
    <xf numFmtId="166" fontId="12" fillId="2" borderId="0" xfId="3" applyNumberFormat="1" applyFont="1" applyFill="1" applyProtection="1">
      <alignment vertical="center"/>
      <protection locked="0"/>
    </xf>
    <xf numFmtId="166" fontId="12" fillId="0" borderId="0" xfId="3" applyNumberFormat="1" applyFont="1" applyProtection="1">
      <alignment vertical="center"/>
    </xf>
    <xf numFmtId="0" fontId="7" fillId="2" borderId="0" xfId="4" applyFont="1" applyFill="1" applyBorder="1" applyAlignment="1" applyProtection="1">
      <alignment horizontal="center" vertical="center" shrinkToFit="1"/>
      <protection locked="0"/>
    </xf>
    <xf numFmtId="166" fontId="7" fillId="2" borderId="0" xfId="3" applyNumberFormat="1" applyFont="1" applyFill="1" applyBorder="1" applyProtection="1">
      <alignment vertical="center"/>
      <protection locked="0"/>
    </xf>
    <xf numFmtId="165" fontId="10" fillId="2" borderId="0" xfId="3" applyNumberFormat="1" applyFont="1" applyFill="1" applyBorder="1" applyProtection="1">
      <alignment vertical="center"/>
      <protection locked="0"/>
    </xf>
    <xf numFmtId="38" fontId="10" fillId="2" borderId="0" xfId="2" applyNumberFormat="1" applyFont="1" applyFill="1" applyBorder="1" applyAlignment="1" applyProtection="1">
      <alignment horizontal="right" vertical="center" shrinkToFit="1"/>
      <protection locked="0"/>
    </xf>
    <xf numFmtId="0" fontId="7" fillId="2" borderId="0" xfId="4" applyFont="1" applyFill="1" applyBorder="1" applyAlignment="1" applyProtection="1">
      <alignment vertical="center"/>
    </xf>
    <xf numFmtId="166" fontId="13" fillId="2" borderId="0" xfId="3" applyNumberFormat="1" applyFont="1" applyFill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left" vertical="center"/>
    </xf>
    <xf numFmtId="169" fontId="7" fillId="3" borderId="5" xfId="3" applyNumberFormat="1" applyFont="1" applyFill="1" applyBorder="1" applyProtection="1">
      <alignment vertical="center"/>
      <protection locked="0"/>
    </xf>
    <xf numFmtId="169" fontId="7" fillId="4" borderId="5" xfId="3" applyNumberFormat="1" applyFont="1" applyFill="1" applyBorder="1" applyProtection="1">
      <alignment vertical="center"/>
    </xf>
    <xf numFmtId="165" fontId="7" fillId="4" borderId="6" xfId="1" applyNumberFormat="1" applyFont="1" applyFill="1" applyBorder="1" applyAlignment="1" applyProtection="1">
      <alignment vertical="center"/>
    </xf>
    <xf numFmtId="169" fontId="6" fillId="4" borderId="7" xfId="3" applyNumberFormat="1" applyFont="1" applyFill="1" applyBorder="1" applyProtection="1">
      <alignment vertical="center"/>
    </xf>
    <xf numFmtId="165" fontId="6" fillId="4" borderId="8" xfId="1" applyNumberFormat="1" applyFont="1" applyFill="1" applyBorder="1" applyAlignment="1" applyProtection="1">
      <alignment vertical="center"/>
    </xf>
    <xf numFmtId="169" fontId="7" fillId="3" borderId="9" xfId="3" applyNumberFormat="1" applyFont="1" applyFill="1" applyBorder="1" applyProtection="1">
      <alignment vertical="center"/>
      <protection locked="0"/>
    </xf>
    <xf numFmtId="169" fontId="7" fillId="4" borderId="9" xfId="3" applyNumberFormat="1" applyFont="1" applyFill="1" applyBorder="1" applyProtection="1">
      <alignment vertical="center"/>
    </xf>
    <xf numFmtId="165" fontId="7" fillId="4" borderId="10" xfId="1" applyNumberFormat="1" applyFont="1" applyFill="1" applyBorder="1" applyAlignment="1" applyProtection="1">
      <alignment vertical="center"/>
    </xf>
    <xf numFmtId="165" fontId="6" fillId="4" borderId="6" xfId="1" applyNumberFormat="1" applyFont="1" applyFill="1" applyBorder="1" applyAlignment="1" applyProtection="1">
      <alignment vertical="center"/>
    </xf>
    <xf numFmtId="169" fontId="6" fillId="4" borderId="11" xfId="3" applyNumberFormat="1" applyFont="1" applyFill="1" applyBorder="1" applyProtection="1">
      <alignment vertical="center"/>
    </xf>
    <xf numFmtId="165" fontId="6" fillId="4" borderId="12" xfId="1" applyNumberFormat="1" applyFont="1" applyFill="1" applyBorder="1" applyAlignment="1" applyProtection="1">
      <alignment vertical="center"/>
    </xf>
    <xf numFmtId="169" fontId="6" fillId="4" borderId="13" xfId="3" applyNumberFormat="1" applyFont="1" applyFill="1" applyBorder="1" applyProtection="1">
      <alignment vertical="center"/>
    </xf>
    <xf numFmtId="165" fontId="6" fillId="4" borderId="14" xfId="1" applyNumberFormat="1" applyFont="1" applyFill="1" applyBorder="1" applyAlignment="1" applyProtection="1">
      <alignment vertical="center"/>
    </xf>
    <xf numFmtId="169" fontId="7" fillId="4" borderId="15" xfId="3" applyNumberFormat="1" applyFont="1" applyFill="1" applyBorder="1" applyProtection="1">
      <alignment vertical="center"/>
    </xf>
    <xf numFmtId="165" fontId="7" fillId="4" borderId="16" xfId="1" applyNumberFormat="1" applyFont="1" applyFill="1" applyBorder="1" applyAlignment="1" applyProtection="1">
      <alignment vertical="center"/>
    </xf>
    <xf numFmtId="169" fontId="6" fillId="4" borderId="15" xfId="3" applyNumberFormat="1" applyFont="1" applyFill="1" applyBorder="1" applyProtection="1">
      <alignment vertical="center"/>
    </xf>
    <xf numFmtId="165" fontId="6" fillId="4" borderId="16" xfId="1" applyNumberFormat="1" applyFont="1" applyFill="1" applyBorder="1" applyAlignment="1" applyProtection="1">
      <alignment vertical="center"/>
    </xf>
    <xf numFmtId="166" fontId="7" fillId="4" borderId="17" xfId="3" applyNumberFormat="1" applyFont="1" applyFill="1" applyBorder="1" applyAlignment="1" applyProtection="1">
      <alignment horizontal="left" vertical="center" indent="1"/>
    </xf>
    <xf numFmtId="169" fontId="7" fillId="4" borderId="7" xfId="3" applyNumberFormat="1" applyFont="1" applyFill="1" applyBorder="1" applyProtection="1">
      <alignment vertical="center"/>
    </xf>
    <xf numFmtId="165" fontId="7" fillId="4" borderId="8" xfId="1" applyNumberFormat="1" applyFont="1" applyFill="1" applyBorder="1" applyAlignment="1" applyProtection="1">
      <alignment vertical="center"/>
    </xf>
    <xf numFmtId="166" fontId="6" fillId="4" borderId="18" xfId="3" applyNumberFormat="1" applyFont="1" applyFill="1" applyBorder="1" applyAlignment="1" applyProtection="1">
      <alignment horizontal="center" vertical="center"/>
    </xf>
    <xf numFmtId="165" fontId="7" fillId="4" borderId="19" xfId="1" applyNumberFormat="1" applyFont="1" applyFill="1" applyBorder="1" applyAlignment="1" applyProtection="1">
      <alignment vertical="center"/>
    </xf>
    <xf numFmtId="169" fontId="6" fillId="3" borderId="15" xfId="3" applyNumberFormat="1" applyFont="1" applyFill="1" applyBorder="1" applyProtection="1">
      <alignment vertical="center"/>
      <protection locked="0"/>
    </xf>
    <xf numFmtId="166" fontId="2" fillId="4" borderId="20" xfId="3" applyNumberFormat="1" applyFont="1" applyFill="1" applyBorder="1" applyAlignment="1" applyProtection="1">
      <alignment horizontal="left" vertical="center" indent="1"/>
    </xf>
    <xf numFmtId="166" fontId="7" fillId="4" borderId="21" xfId="3" applyNumberFormat="1" applyFont="1" applyFill="1" applyBorder="1" applyAlignment="1" applyProtection="1">
      <alignment horizontal="left" vertical="center" indent="1"/>
    </xf>
    <xf numFmtId="165" fontId="7" fillId="4" borderId="11" xfId="1" applyNumberFormat="1" applyFont="1" applyFill="1" applyBorder="1" applyAlignment="1" applyProtection="1">
      <alignment vertical="center"/>
    </xf>
    <xf numFmtId="165" fontId="7" fillId="4" borderId="12" xfId="1" applyNumberFormat="1" applyFont="1" applyFill="1" applyBorder="1" applyAlignment="1" applyProtection="1">
      <alignment vertical="center"/>
    </xf>
    <xf numFmtId="169" fontId="7" fillId="4" borderId="11" xfId="3" applyNumberFormat="1" applyFont="1" applyFill="1" applyBorder="1" applyProtection="1">
      <alignment vertical="center"/>
    </xf>
    <xf numFmtId="169" fontId="7" fillId="3" borderId="11" xfId="3" applyNumberFormat="1" applyFont="1" applyFill="1" applyBorder="1" applyProtection="1">
      <alignment vertical="center"/>
      <protection locked="0"/>
    </xf>
    <xf numFmtId="169" fontId="7" fillId="3" borderId="7" xfId="3" applyNumberFormat="1" applyFont="1" applyFill="1" applyBorder="1" applyProtection="1">
      <alignment vertical="center"/>
      <protection locked="0"/>
    </xf>
    <xf numFmtId="169" fontId="6" fillId="4" borderId="9" xfId="3" applyNumberFormat="1" applyFont="1" applyFill="1" applyBorder="1" applyProtection="1">
      <alignment vertical="center"/>
    </xf>
    <xf numFmtId="165" fontId="6" fillId="4" borderId="10" xfId="1" applyNumberFormat="1" applyFont="1" applyFill="1" applyBorder="1" applyAlignment="1" applyProtection="1">
      <alignment vertical="center"/>
    </xf>
    <xf numFmtId="166" fontId="2" fillId="4" borderId="22" xfId="3" applyNumberFormat="1" applyFont="1" applyFill="1" applyBorder="1" applyAlignment="1" applyProtection="1">
      <alignment horizontal="left" vertical="center" indent="1"/>
    </xf>
    <xf numFmtId="166" fontId="7" fillId="4" borderId="23" xfId="3" applyNumberFormat="1" applyFont="1" applyFill="1" applyBorder="1" applyAlignment="1" applyProtection="1">
      <alignment horizontal="left" vertical="center" indent="1"/>
    </xf>
    <xf numFmtId="165" fontId="7" fillId="4" borderId="13" xfId="1" applyNumberFormat="1" applyFont="1" applyFill="1" applyBorder="1" applyAlignment="1" applyProtection="1">
      <alignment vertical="center"/>
    </xf>
    <xf numFmtId="165" fontId="7" fillId="4" borderId="14" xfId="1" applyNumberFormat="1" applyFont="1" applyFill="1" applyBorder="1" applyAlignment="1" applyProtection="1">
      <alignment vertical="center"/>
    </xf>
    <xf numFmtId="166" fontId="5" fillId="2" borderId="0" xfId="3" applyNumberFormat="1" applyFont="1" applyFill="1" applyBorder="1" applyAlignment="1" applyProtection="1">
      <alignment horizontal="left" vertical="center"/>
    </xf>
    <xf numFmtId="166" fontId="7" fillId="4" borderId="24" xfId="3" applyNumberFormat="1" applyFont="1" applyFill="1" applyBorder="1" applyAlignment="1" applyProtection="1">
      <alignment horizontal="center" vertical="center"/>
    </xf>
    <xf numFmtId="166" fontId="7" fillId="4" borderId="25" xfId="3" applyNumberFormat="1" applyFont="1" applyFill="1" applyBorder="1" applyAlignment="1" applyProtection="1">
      <alignment horizontal="center" vertical="center"/>
    </xf>
    <xf numFmtId="166" fontId="7" fillId="3" borderId="26" xfId="3" applyNumberFormat="1" applyFont="1" applyFill="1" applyBorder="1" applyProtection="1">
      <alignment vertical="center"/>
      <protection locked="0"/>
    </xf>
    <xf numFmtId="165" fontId="10" fillId="3" borderId="26" xfId="3" applyNumberFormat="1" applyFont="1" applyFill="1" applyBorder="1" applyProtection="1">
      <alignment vertical="center"/>
      <protection locked="0"/>
    </xf>
    <xf numFmtId="38" fontId="10" fillId="3" borderId="26" xfId="2" applyNumberFormat="1" applyFont="1" applyFill="1" applyBorder="1" applyAlignment="1" applyProtection="1">
      <alignment horizontal="right" vertical="center" shrinkToFit="1"/>
      <protection locked="0"/>
    </xf>
    <xf numFmtId="166" fontId="7" fillId="4" borderId="27" xfId="3" applyNumberFormat="1" applyFont="1" applyFill="1" applyBorder="1" applyAlignment="1" applyProtection="1">
      <alignment horizontal="center" vertical="center"/>
    </xf>
    <xf numFmtId="166" fontId="10" fillId="4" borderId="28" xfId="3" applyNumberFormat="1" applyFont="1" applyFill="1" applyBorder="1" applyAlignment="1" applyProtection="1">
      <alignment horizontal="center" vertical="center"/>
    </xf>
    <xf numFmtId="165" fontId="10" fillId="3" borderId="29" xfId="3" applyNumberFormat="1" applyFont="1" applyFill="1" applyBorder="1" applyProtection="1">
      <alignment vertical="center"/>
      <protection locked="0"/>
    </xf>
    <xf numFmtId="165" fontId="10" fillId="3" borderId="17" xfId="3" applyNumberFormat="1" applyFont="1" applyFill="1" applyBorder="1" applyProtection="1">
      <alignment vertical="center"/>
      <protection locked="0"/>
    </xf>
    <xf numFmtId="166" fontId="10" fillId="4" borderId="29" xfId="3" applyNumberFormat="1" applyFont="1" applyFill="1" applyBorder="1" applyAlignment="1" applyProtection="1">
      <alignment horizontal="center" vertical="center"/>
    </xf>
    <xf numFmtId="165" fontId="10" fillId="3" borderId="30" xfId="3" applyNumberFormat="1" applyFont="1" applyFill="1" applyBorder="1" applyProtection="1">
      <alignment vertical="center"/>
      <protection locked="0"/>
    </xf>
    <xf numFmtId="169" fontId="7" fillId="3" borderId="18" xfId="3" applyNumberFormat="1" applyFont="1" applyFill="1" applyBorder="1" applyProtection="1">
      <alignment vertical="center"/>
      <protection locked="0"/>
    </xf>
    <xf numFmtId="169" fontId="7" fillId="4" borderId="18" xfId="3" applyNumberFormat="1" applyFont="1" applyFill="1" applyBorder="1" applyProtection="1">
      <alignment vertical="center"/>
    </xf>
    <xf numFmtId="165" fontId="7" fillId="4" borderId="31" xfId="1" applyNumberFormat="1" applyFont="1" applyFill="1" applyBorder="1" applyAlignment="1" applyProtection="1">
      <alignment vertical="center"/>
    </xf>
    <xf numFmtId="174" fontId="7" fillId="3" borderId="3" xfId="3" applyNumberFormat="1" applyFont="1" applyFill="1" applyBorder="1" applyProtection="1">
      <alignment vertical="center"/>
      <protection locked="0"/>
    </xf>
    <xf numFmtId="174" fontId="7" fillId="3" borderId="11" xfId="3" applyNumberFormat="1" applyFont="1" applyFill="1" applyBorder="1" applyProtection="1">
      <alignment vertical="center"/>
      <protection locked="0"/>
    </xf>
    <xf numFmtId="166" fontId="6" fillId="4" borderId="15" xfId="3" applyNumberFormat="1" applyFont="1" applyFill="1" applyBorder="1" applyAlignment="1" applyProtection="1">
      <alignment horizontal="center" vertical="center"/>
    </xf>
    <xf numFmtId="166" fontId="15" fillId="4" borderId="15" xfId="3" applyNumberFormat="1" applyFont="1" applyFill="1" applyBorder="1" applyAlignment="1" applyProtection="1">
      <alignment horizontal="center" vertical="center"/>
    </xf>
    <xf numFmtId="166" fontId="15" fillId="4" borderId="16" xfId="3" applyNumberFormat="1" applyFont="1" applyFill="1" applyBorder="1" applyAlignment="1" applyProtection="1">
      <alignment horizontal="center" vertical="center"/>
    </xf>
    <xf numFmtId="166" fontId="6" fillId="4" borderId="4" xfId="3" applyNumberFormat="1" applyFont="1" applyFill="1" applyBorder="1" applyAlignment="1" applyProtection="1">
      <alignment horizontal="left" vertical="center" indent="1"/>
    </xf>
    <xf numFmtId="0" fontId="16" fillId="2" borderId="0" xfId="0" applyFont="1" applyFill="1" applyBorder="1" applyAlignment="1" applyProtection="1">
      <alignment horizontal="left" vertical="center"/>
    </xf>
    <xf numFmtId="166" fontId="7" fillId="4" borderId="9" xfId="3" applyNumberFormat="1" applyFont="1" applyFill="1" applyBorder="1" applyAlignment="1" applyProtection="1">
      <alignment horizontal="center" vertical="center"/>
    </xf>
    <xf numFmtId="166" fontId="7" fillId="4" borderId="3" xfId="3" applyNumberFormat="1" applyFont="1" applyFill="1" applyBorder="1" applyAlignment="1" applyProtection="1">
      <alignment horizontal="center" vertical="center"/>
    </xf>
    <xf numFmtId="166" fontId="7" fillId="4" borderId="3" xfId="3" applyNumberFormat="1" applyFont="1" applyFill="1" applyBorder="1" applyAlignment="1" applyProtection="1">
      <alignment horizontal="center" vertical="center" wrapText="1"/>
    </xf>
    <xf numFmtId="166" fontId="7" fillId="4" borderId="7" xfId="3" applyNumberFormat="1" applyFont="1" applyFill="1" applyBorder="1" applyAlignment="1" applyProtection="1">
      <alignment horizontal="center" vertical="center"/>
    </xf>
    <xf numFmtId="166" fontId="6" fillId="2" borderId="3" xfId="3" applyNumberFormat="1" applyFont="1" applyFill="1" applyBorder="1" applyAlignment="1" applyProtection="1">
      <alignment horizontal="center" vertical="center" shrinkToFit="1"/>
    </xf>
    <xf numFmtId="166" fontId="7" fillId="3" borderId="4" xfId="3" applyNumberFormat="1" applyFont="1" applyFill="1" applyBorder="1" applyAlignment="1" applyProtection="1">
      <alignment horizontal="center" vertical="center" shrinkToFit="1"/>
    </xf>
    <xf numFmtId="166" fontId="6" fillId="4" borderId="13" xfId="3" applyNumberFormat="1" applyFont="1" applyFill="1" applyBorder="1" applyAlignment="1" applyProtection="1">
      <alignment horizontal="center" vertical="center"/>
    </xf>
    <xf numFmtId="166" fontId="15" fillId="4" borderId="13" xfId="3" applyNumberFormat="1" applyFont="1" applyFill="1" applyBorder="1" applyAlignment="1" applyProtection="1">
      <alignment horizontal="center" vertical="center"/>
    </xf>
    <xf numFmtId="166" fontId="1" fillId="2" borderId="0" xfId="3" applyNumberFormat="1" applyFont="1" applyFill="1" applyBorder="1" applyAlignment="1" applyProtection="1">
      <alignment horizontal="center" vertical="center"/>
    </xf>
    <xf numFmtId="166" fontId="7" fillId="4" borderId="5" xfId="3" applyNumberFormat="1" applyFont="1" applyFill="1" applyBorder="1" applyAlignment="1" applyProtection="1">
      <alignment horizontal="left" vertical="center" indent="1"/>
    </xf>
    <xf numFmtId="166" fontId="7" fillId="4" borderId="3" xfId="3" applyNumberFormat="1" applyFont="1" applyFill="1" applyBorder="1" applyAlignment="1" applyProtection="1">
      <alignment horizontal="left" vertical="center" indent="1"/>
    </xf>
    <xf numFmtId="166" fontId="6" fillId="4" borderId="7" xfId="3" applyNumberFormat="1" applyFont="1" applyFill="1" applyBorder="1" applyAlignment="1" applyProtection="1">
      <alignment horizontal="center" vertical="center"/>
    </xf>
    <xf numFmtId="166" fontId="7" fillId="4" borderId="9" xfId="3" applyNumberFormat="1" applyFont="1" applyFill="1" applyBorder="1" applyAlignment="1" applyProtection="1">
      <alignment horizontal="left" vertical="center" indent="1"/>
    </xf>
    <xf numFmtId="166" fontId="6" fillId="4" borderId="11" xfId="3" applyNumberFormat="1" applyFont="1" applyFill="1" applyBorder="1" applyAlignment="1" applyProtection="1">
      <alignment horizontal="center" vertical="center"/>
    </xf>
    <xf numFmtId="169" fontId="7" fillId="4" borderId="15" xfId="3" applyNumberFormat="1" applyFont="1" applyFill="1" applyBorder="1" applyProtection="1">
      <alignment vertical="center"/>
      <protection locked="0"/>
    </xf>
    <xf numFmtId="166" fontId="7" fillId="4" borderId="5" xfId="3" applyNumberFormat="1" applyFont="1" applyFill="1" applyBorder="1" applyAlignment="1" applyProtection="1">
      <alignment horizontal="left" vertical="center" wrapText="1" indent="1"/>
    </xf>
    <xf numFmtId="166" fontId="7" fillId="4" borderId="3" xfId="3" applyNumberFormat="1" applyFont="1" applyFill="1" applyBorder="1" applyAlignment="1" applyProtection="1">
      <alignment horizontal="left" vertical="center" wrapText="1" indent="1"/>
    </xf>
    <xf numFmtId="166" fontId="6" fillId="4" borderId="11" xfId="3" applyNumberFormat="1" applyFont="1" applyFill="1" applyBorder="1" applyAlignment="1" applyProtection="1">
      <alignment horizontal="center" vertical="center" wrapText="1"/>
    </xf>
    <xf numFmtId="166" fontId="7" fillId="4" borderId="9" xfId="3" applyNumberFormat="1" applyFont="1" applyFill="1" applyBorder="1" applyAlignment="1" applyProtection="1">
      <alignment horizontal="left" vertical="center" wrapText="1" indent="1"/>
    </xf>
    <xf numFmtId="166" fontId="7" fillId="4" borderId="32" xfId="3" applyNumberFormat="1" applyFont="1" applyFill="1" applyBorder="1" applyAlignment="1" applyProtection="1">
      <alignment horizontal="left" vertical="center" indent="1"/>
    </xf>
    <xf numFmtId="166" fontId="6" fillId="4" borderId="32" xfId="3" applyNumberFormat="1" applyFont="1" applyFill="1" applyBorder="1" applyAlignment="1" applyProtection="1">
      <alignment horizontal="left" vertical="center" indent="1"/>
    </xf>
    <xf numFmtId="166" fontId="7" fillId="4" borderId="33" xfId="3" applyNumberFormat="1" applyFont="1" applyFill="1" applyBorder="1" applyAlignment="1" applyProtection="1">
      <alignment horizontal="left" vertical="center" indent="1"/>
    </xf>
    <xf numFmtId="169" fontId="7" fillId="4" borderId="5" xfId="3" applyNumberFormat="1" applyFont="1" applyFill="1" applyBorder="1" applyProtection="1">
      <alignment vertical="center"/>
      <protection locked="0"/>
    </xf>
    <xf numFmtId="169" fontId="7" fillId="4" borderId="3" xfId="3" applyNumberFormat="1" applyFont="1" applyFill="1" applyBorder="1" applyProtection="1">
      <alignment vertical="center"/>
      <protection locked="0"/>
    </xf>
    <xf numFmtId="166" fontId="7" fillId="4" borderId="1" xfId="3" applyNumberFormat="1" applyFont="1" applyFill="1" applyBorder="1" applyAlignment="1" applyProtection="1">
      <alignment horizontal="left" vertical="center" indent="1"/>
    </xf>
    <xf numFmtId="166" fontId="7" fillId="3" borderId="1" xfId="3" applyNumberFormat="1" applyFont="1" applyFill="1" applyBorder="1" applyAlignment="1" applyProtection="1">
      <alignment horizontal="left" vertical="top" wrapText="1"/>
      <protection locked="0"/>
    </xf>
    <xf numFmtId="166" fontId="7" fillId="3" borderId="2" xfId="3" applyNumberFormat="1" applyFont="1" applyFill="1" applyBorder="1" applyAlignment="1" applyProtection="1">
      <alignment horizontal="left" vertical="top" wrapText="1"/>
      <protection locked="0"/>
    </xf>
    <xf numFmtId="166" fontId="7" fillId="4" borderId="1" xfId="2" applyNumberFormat="1" applyFont="1" applyFill="1" applyBorder="1" applyAlignment="1" applyProtection="1">
      <alignment horizontal="left" vertical="center" indent="1"/>
    </xf>
    <xf numFmtId="166" fontId="7" fillId="4" borderId="4" xfId="2" applyNumberFormat="1" applyFont="1" applyFill="1" applyBorder="1" applyAlignment="1" applyProtection="1">
      <alignment horizontal="left" vertical="center" indent="1"/>
    </xf>
    <xf numFmtId="166" fontId="6" fillId="4" borderId="1" xfId="2" applyNumberFormat="1" applyFont="1" applyFill="1" applyBorder="1" applyAlignment="1" applyProtection="1">
      <alignment horizontal="left" vertical="center" indent="1"/>
    </xf>
    <xf numFmtId="166" fontId="6" fillId="4" borderId="4" xfId="2" applyNumberFormat="1" applyFont="1" applyFill="1" applyBorder="1" applyAlignment="1" applyProtection="1">
      <alignment horizontal="left" vertical="center" indent="1"/>
    </xf>
    <xf numFmtId="166" fontId="7" fillId="4" borderId="33" xfId="3" applyNumberFormat="1" applyFont="1" applyFill="1" applyBorder="1" applyAlignment="1" applyProtection="1">
      <alignment horizontal="left" vertical="center" indent="1"/>
    </xf>
    <xf numFmtId="166" fontId="7" fillId="4" borderId="17" xfId="3" applyNumberFormat="1" applyFont="1" applyFill="1" applyBorder="1" applyAlignment="1" applyProtection="1">
      <alignment horizontal="left" vertical="center" indent="1"/>
    </xf>
    <xf numFmtId="166" fontId="7" fillId="4" borderId="32" xfId="3" applyNumberFormat="1" applyFont="1" applyFill="1" applyBorder="1" applyAlignment="1" applyProtection="1">
      <alignment horizontal="left" vertical="center" indent="1"/>
    </xf>
    <xf numFmtId="166" fontId="7" fillId="4" borderId="4" xfId="3" applyNumberFormat="1" applyFont="1" applyFill="1" applyBorder="1" applyAlignment="1" applyProtection="1">
      <alignment horizontal="left" vertical="center" indent="1"/>
    </xf>
    <xf numFmtId="166" fontId="6" fillId="4" borderId="34" xfId="3" applyNumberFormat="1" applyFont="1" applyFill="1" applyBorder="1" applyAlignment="1" applyProtection="1">
      <alignment horizontal="left" vertical="center" indent="1"/>
    </xf>
    <xf numFmtId="166" fontId="6" fillId="4" borderId="35" xfId="3" applyNumberFormat="1" applyFont="1" applyFill="1" applyBorder="1" applyAlignment="1" applyProtection="1">
      <alignment horizontal="left" vertical="center" indent="1"/>
    </xf>
    <xf numFmtId="166" fontId="7" fillId="4" borderId="36" xfId="3" applyNumberFormat="1" applyFont="1" applyFill="1" applyBorder="1" applyAlignment="1" applyProtection="1">
      <alignment horizontal="left" vertical="center" indent="1"/>
    </xf>
    <xf numFmtId="166" fontId="7" fillId="4" borderId="37" xfId="3" applyNumberFormat="1" applyFont="1" applyFill="1" applyBorder="1" applyAlignment="1" applyProtection="1">
      <alignment horizontal="left" vertical="center" indent="1"/>
    </xf>
    <xf numFmtId="166" fontId="7" fillId="4" borderId="38" xfId="3" applyNumberFormat="1" applyFont="1" applyFill="1" applyBorder="1" applyAlignment="1" applyProtection="1">
      <alignment horizontal="center" vertical="center" textRotation="255"/>
    </xf>
    <xf numFmtId="166" fontId="7" fillId="4" borderId="39" xfId="3" applyNumberFormat="1" applyFont="1" applyFill="1" applyBorder="1" applyAlignment="1" applyProtection="1">
      <alignment horizontal="center" vertical="center" textRotation="255"/>
    </xf>
    <xf numFmtId="166" fontId="7" fillId="4" borderId="40" xfId="3" applyNumberFormat="1" applyFont="1" applyFill="1" applyBorder="1" applyAlignment="1" applyProtection="1">
      <alignment horizontal="center" vertical="center" textRotation="255"/>
    </xf>
    <xf numFmtId="166" fontId="7" fillId="4" borderId="20" xfId="3" applyNumberFormat="1" applyFont="1" applyFill="1" applyBorder="1" applyAlignment="1" applyProtection="1">
      <alignment horizontal="left" vertical="center" indent="1"/>
    </xf>
    <xf numFmtId="166" fontId="7" fillId="4" borderId="21" xfId="3" applyNumberFormat="1" applyFont="1" applyFill="1" applyBorder="1" applyAlignment="1" applyProtection="1">
      <alignment horizontal="left" vertical="center" indent="1"/>
    </xf>
    <xf numFmtId="166" fontId="6" fillId="4" borderId="41" xfId="3" applyNumberFormat="1" applyFont="1" applyFill="1" applyBorder="1" applyAlignment="1" applyProtection="1">
      <alignment horizontal="center" vertical="center"/>
    </xf>
    <xf numFmtId="166" fontId="6" fillId="4" borderId="42" xfId="3" applyNumberFormat="1" applyFont="1" applyFill="1" applyBorder="1" applyAlignment="1" applyProtection="1">
      <alignment horizontal="center" vertical="center"/>
    </xf>
    <xf numFmtId="166" fontId="2" fillId="4" borderId="32" xfId="3" applyNumberFormat="1" applyFont="1" applyFill="1" applyBorder="1" applyAlignment="1" applyProtection="1">
      <alignment horizontal="left" vertical="center" indent="1"/>
    </xf>
    <xf numFmtId="166" fontId="14" fillId="3" borderId="43" xfId="3" applyNumberFormat="1" applyFont="1" applyFill="1" applyBorder="1" applyAlignment="1" applyProtection="1">
      <alignment horizontal="center" vertical="center" shrinkToFit="1"/>
      <protection locked="0"/>
    </xf>
    <xf numFmtId="0" fontId="7" fillId="3" borderId="44" xfId="4" applyFont="1" applyFill="1" applyBorder="1" applyAlignment="1" applyProtection="1">
      <alignment horizontal="center" vertical="center" shrinkToFit="1"/>
      <protection locked="0"/>
    </xf>
    <xf numFmtId="0" fontId="7" fillId="3" borderId="45" xfId="4" applyFont="1" applyFill="1" applyBorder="1" applyAlignment="1" applyProtection="1">
      <alignment horizontal="center" vertical="center" shrinkToFit="1"/>
      <protection locked="0"/>
    </xf>
    <xf numFmtId="166" fontId="7" fillId="4" borderId="41" xfId="3" applyNumberFormat="1" applyFont="1" applyFill="1" applyBorder="1" applyAlignment="1" applyProtection="1">
      <alignment horizontal="left" vertical="center"/>
    </xf>
    <xf numFmtId="166" fontId="7" fillId="4" borderId="42" xfId="3" applyNumberFormat="1" applyFont="1" applyFill="1" applyBorder="1" applyAlignment="1" applyProtection="1">
      <alignment horizontal="left" vertical="center"/>
    </xf>
    <xf numFmtId="166" fontId="6" fillId="4" borderId="22" xfId="3" applyNumberFormat="1" applyFont="1" applyFill="1" applyBorder="1" applyAlignment="1" applyProtection="1">
      <alignment horizontal="center" vertical="center"/>
    </xf>
    <xf numFmtId="166" fontId="6" fillId="4" borderId="23" xfId="3" applyNumberFormat="1" applyFont="1" applyFill="1" applyBorder="1" applyAlignment="1" applyProtection="1">
      <alignment horizontal="center" vertical="center"/>
    </xf>
    <xf numFmtId="166" fontId="6" fillId="4" borderId="46" xfId="3" applyNumberFormat="1" applyFont="1" applyFill="1" applyBorder="1" applyAlignment="1" applyProtection="1">
      <alignment horizontal="center" vertical="center"/>
    </xf>
    <xf numFmtId="166" fontId="6" fillId="4" borderId="15" xfId="3" applyNumberFormat="1" applyFont="1" applyFill="1" applyBorder="1" applyAlignment="1" applyProtection="1">
      <alignment horizontal="center" vertical="center"/>
    </xf>
    <xf numFmtId="166" fontId="7" fillId="4" borderId="25" xfId="3" applyNumberFormat="1" applyFont="1" applyFill="1" applyBorder="1" applyAlignment="1" applyProtection="1">
      <alignment horizontal="center" vertical="center" textRotation="255"/>
    </xf>
    <xf numFmtId="166" fontId="7" fillId="4" borderId="27" xfId="3" applyNumberFormat="1" applyFont="1" applyFill="1" applyBorder="1" applyAlignment="1" applyProtection="1">
      <alignment horizontal="center" vertical="center" textRotation="255"/>
    </xf>
    <xf numFmtId="166" fontId="7" fillId="4" borderId="24" xfId="3" applyNumberFormat="1" applyFont="1" applyFill="1" applyBorder="1" applyAlignment="1" applyProtection="1">
      <alignment horizontal="center" vertical="center" textRotation="255"/>
    </xf>
    <xf numFmtId="166" fontId="17" fillId="2" borderId="0" xfId="3" applyNumberFormat="1" applyFont="1" applyFill="1" applyBorder="1" applyAlignment="1" applyProtection="1">
      <alignment horizontal="right" vertical="center"/>
    </xf>
    <xf numFmtId="0" fontId="18" fillId="2" borderId="0" xfId="4" applyFont="1" applyFill="1" applyBorder="1" applyAlignment="1" applyProtection="1">
      <alignment vertical="center"/>
    </xf>
    <xf numFmtId="166" fontId="6" fillId="4" borderId="47" xfId="3" applyNumberFormat="1" applyFont="1" applyFill="1" applyBorder="1" applyAlignment="1" applyProtection="1">
      <alignment horizontal="center" vertical="center"/>
    </xf>
    <xf numFmtId="166" fontId="6" fillId="4" borderId="48" xfId="3" applyNumberFormat="1" applyFont="1" applyFill="1" applyBorder="1" applyAlignment="1" applyProtection="1">
      <alignment horizontal="center" vertical="center"/>
    </xf>
    <xf numFmtId="166" fontId="6" fillId="4" borderId="41" xfId="3" applyNumberFormat="1" applyFont="1" applyFill="1" applyBorder="1" applyAlignment="1" applyProtection="1">
      <alignment horizontal="left" vertical="center" indent="1"/>
    </xf>
    <xf numFmtId="166" fontId="6" fillId="4" borderId="42" xfId="3" applyNumberFormat="1" applyFont="1" applyFill="1" applyBorder="1" applyAlignment="1" applyProtection="1">
      <alignment horizontal="left" vertical="center" indent="1"/>
    </xf>
    <xf numFmtId="166" fontId="2" fillId="4" borderId="20" xfId="3" applyNumberFormat="1" applyFont="1" applyFill="1" applyBorder="1" applyAlignment="1" applyProtection="1">
      <alignment horizontal="left" vertical="center" indent="1"/>
    </xf>
    <xf numFmtId="166" fontId="7" fillId="4" borderId="49" xfId="3" applyNumberFormat="1" applyFont="1" applyFill="1" applyBorder="1" applyAlignment="1" applyProtection="1">
      <alignment horizontal="center" vertical="center" textRotation="255"/>
    </xf>
    <xf numFmtId="166" fontId="7" fillId="4" borderId="50" xfId="3" applyNumberFormat="1" applyFont="1" applyFill="1" applyBorder="1" applyAlignment="1" applyProtection="1">
      <alignment horizontal="center" vertical="center" textRotation="255"/>
    </xf>
  </cellXfs>
  <cellStyles count="5">
    <cellStyle name="Comma [0]" xfId="2" builtinId="6"/>
    <cellStyle name="Normal" xfId="0" builtinId="0"/>
    <cellStyle name="Percent" xfId="1" builtinId="5"/>
    <cellStyle name="桁区切り_★FY05決算データ-会社名" xfId="3" xr:uid="{00000000-0005-0000-0000-000003000000}"/>
    <cellStyle name="標準_★FY05決算データ-会社名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2319484</xdr:colOff>
      <xdr:row>17</xdr:row>
      <xdr:rowOff>7032</xdr:rowOff>
    </xdr:from>
    <xdr:ext cx="2207078" cy="246286"/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CADD35F8-F728-41F5-880C-AB8BCE0537D9}"/>
            </a:ext>
          </a:extLst>
        </xdr:cNvPr>
        <xdr:cNvSpPr txBox="1">
          <a:spLocks noChangeArrowheads="1"/>
        </xdr:cNvSpPr>
      </xdr:nvSpPr>
      <xdr:spPr bwMode="auto">
        <a:xfrm>
          <a:off x="2864837" y="5094503"/>
          <a:ext cx="2207078" cy="24628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Please fill in consolidated figures.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S127"/>
  <sheetViews>
    <sheetView tabSelected="1" zoomScale="85" zoomScaleNormal="75" zoomScaleSheetLayoutView="70" workbookViewId="0">
      <selection activeCell="C3" sqref="C3"/>
    </sheetView>
  </sheetViews>
  <sheetFormatPr defaultColWidth="10.26953125" defaultRowHeight="14"/>
  <cols>
    <col min="1" max="1" width="3.81640625" style="9" customWidth="1"/>
    <col min="2" max="2" width="4" style="9" customWidth="1"/>
    <col min="3" max="3" width="43.1796875" style="9" customWidth="1"/>
    <col min="4" max="9" width="14.453125" style="9" customWidth="1"/>
    <col min="10" max="10" width="5.81640625" style="9" customWidth="1"/>
    <col min="11" max="11" width="10.26953125" style="10" customWidth="1"/>
    <col min="12" max="12" width="12" style="10" bestFit="1" customWidth="1"/>
    <col min="13" max="27" width="10.26953125" style="10" customWidth="1"/>
    <col min="28" max="16384" width="10.26953125" style="9"/>
  </cols>
  <sheetData>
    <row r="1" spans="1:45" s="11" customFormat="1" ht="25.5" customHeight="1" thickBot="1">
      <c r="A1" s="9"/>
      <c r="B1" s="103" t="s">
        <v>3</v>
      </c>
      <c r="C1" s="9"/>
      <c r="D1" s="9"/>
      <c r="E1" s="9"/>
      <c r="F1" s="9"/>
      <c r="G1" s="9"/>
      <c r="H1" s="9"/>
      <c r="I1" s="9"/>
      <c r="J1" s="9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s="11" customFormat="1" ht="27.75" customHeight="1">
      <c r="A2" s="9"/>
      <c r="B2" s="83">
        <v>1</v>
      </c>
      <c r="C2" s="104" t="s">
        <v>4</v>
      </c>
      <c r="D2" s="151"/>
      <c r="E2" s="152"/>
      <c r="F2" s="152"/>
      <c r="G2" s="152"/>
      <c r="H2" s="152"/>
      <c r="I2" s="153"/>
      <c r="J2" s="38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1:45" s="11" customFormat="1" ht="21.75" customHeight="1">
      <c r="A3" s="9"/>
      <c r="B3" s="84">
        <v>2</v>
      </c>
      <c r="C3" s="105" t="s">
        <v>5</v>
      </c>
      <c r="D3" s="13"/>
      <c r="E3" s="12"/>
      <c r="F3" s="12"/>
      <c r="G3" s="12"/>
      <c r="H3" s="12"/>
      <c r="I3" s="85"/>
      <c r="J3" s="39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s="11" customFormat="1" ht="21.75" customHeight="1">
      <c r="A4" s="9"/>
      <c r="B4" s="84">
        <v>3</v>
      </c>
      <c r="C4" s="105" t="s">
        <v>6</v>
      </c>
      <c r="D4" s="13"/>
      <c r="E4" s="12"/>
      <c r="F4" s="12"/>
      <c r="G4" s="12"/>
      <c r="H4" s="12"/>
      <c r="I4" s="85"/>
      <c r="J4" s="39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5" s="11" customFormat="1" ht="21.75" customHeight="1">
      <c r="A5" s="9"/>
      <c r="B5" s="84">
        <v>4</v>
      </c>
      <c r="C5" s="105" t="s">
        <v>7</v>
      </c>
      <c r="D5" s="13"/>
      <c r="E5" s="12"/>
      <c r="F5" s="12"/>
      <c r="G5" s="12"/>
      <c r="H5" s="12"/>
      <c r="I5" s="85"/>
      <c r="J5" s="39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45" s="11" customFormat="1" ht="21.75" customHeight="1">
      <c r="A6" s="9"/>
      <c r="B6" s="84">
        <v>5</v>
      </c>
      <c r="C6" s="105" t="s">
        <v>8</v>
      </c>
      <c r="D6" s="13"/>
      <c r="E6" s="12"/>
      <c r="F6" s="12"/>
      <c r="G6" s="12"/>
      <c r="H6" s="12"/>
      <c r="I6" s="85"/>
      <c r="J6" s="39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45" s="11" customFormat="1" ht="21.75" customHeight="1">
      <c r="A7" s="9"/>
      <c r="B7" s="84">
        <v>6</v>
      </c>
      <c r="C7" s="105" t="s">
        <v>9</v>
      </c>
      <c r="D7" s="13"/>
      <c r="E7" s="12"/>
      <c r="F7" s="12"/>
      <c r="G7" s="12"/>
      <c r="H7" s="12"/>
      <c r="I7" s="85"/>
      <c r="J7" s="39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45" s="11" customFormat="1" ht="27.75" customHeight="1">
      <c r="A8" s="9"/>
      <c r="B8" s="84">
        <v>7</v>
      </c>
      <c r="C8" s="105" t="s">
        <v>10</v>
      </c>
      <c r="D8" s="2" t="s">
        <v>1</v>
      </c>
      <c r="E8" s="14"/>
      <c r="F8" s="2" t="s">
        <v>2</v>
      </c>
      <c r="G8" s="15"/>
      <c r="H8" s="3" t="s">
        <v>11</v>
      </c>
      <c r="I8" s="86"/>
      <c r="J8" s="4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</row>
    <row r="9" spans="1:45" s="11" customFormat="1" ht="27.75" customHeight="1">
      <c r="A9" s="9"/>
      <c r="B9" s="84">
        <v>9</v>
      </c>
      <c r="C9" s="106" t="s">
        <v>12</v>
      </c>
      <c r="D9" s="2" t="s">
        <v>1</v>
      </c>
      <c r="E9" s="14"/>
      <c r="F9" s="2" t="s">
        <v>2</v>
      </c>
      <c r="G9" s="15"/>
      <c r="H9" s="3" t="s">
        <v>11</v>
      </c>
      <c r="I9" s="86"/>
      <c r="J9" s="4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</row>
    <row r="10" spans="1:45" s="18" customFormat="1" ht="27.75" customHeight="1">
      <c r="A10" s="16"/>
      <c r="B10" s="84">
        <v>10</v>
      </c>
      <c r="C10" s="106" t="s">
        <v>13</v>
      </c>
      <c r="D10" s="2" t="s">
        <v>1</v>
      </c>
      <c r="E10" s="14"/>
      <c r="F10" s="2" t="s">
        <v>2</v>
      </c>
      <c r="G10" s="15"/>
      <c r="H10" s="3" t="s">
        <v>11</v>
      </c>
      <c r="I10" s="86"/>
      <c r="J10" s="40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</row>
    <row r="11" spans="1:45" s="18" customFormat="1" ht="27.75" customHeight="1">
      <c r="A11" s="16"/>
      <c r="B11" s="84">
        <v>11</v>
      </c>
      <c r="C11" s="106" t="s">
        <v>14</v>
      </c>
      <c r="D11" s="2" t="s">
        <v>1</v>
      </c>
      <c r="E11" s="14"/>
      <c r="F11" s="2" t="s">
        <v>2</v>
      </c>
      <c r="G11" s="15"/>
      <c r="H11" s="3" t="s">
        <v>11</v>
      </c>
      <c r="I11" s="86"/>
      <c r="J11" s="40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</row>
    <row r="12" spans="1:45" s="11" customFormat="1" ht="21.75" customHeight="1">
      <c r="A12" s="9"/>
      <c r="B12" s="84">
        <v>8</v>
      </c>
      <c r="C12" s="105" t="s">
        <v>15</v>
      </c>
      <c r="D12" s="19" t="s">
        <v>196</v>
      </c>
      <c r="E12" s="20"/>
      <c r="F12" s="19" t="s">
        <v>197</v>
      </c>
      <c r="G12" s="21"/>
      <c r="H12" s="22" t="s">
        <v>198</v>
      </c>
      <c r="I12" s="87"/>
      <c r="J12" s="41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</row>
    <row r="13" spans="1:45" s="11" customFormat="1" ht="21.75" customHeight="1">
      <c r="A13" s="9"/>
      <c r="B13" s="84">
        <v>12</v>
      </c>
      <c r="C13" s="105" t="s">
        <v>16</v>
      </c>
      <c r="D13" s="19" t="s">
        <v>196</v>
      </c>
      <c r="E13" s="14"/>
      <c r="F13" s="19" t="s">
        <v>197</v>
      </c>
      <c r="G13" s="15"/>
      <c r="H13" s="22" t="s">
        <v>198</v>
      </c>
      <c r="I13" s="86"/>
      <c r="J13" s="4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</row>
    <row r="14" spans="1:45" s="11" customFormat="1" ht="21.75" customHeight="1">
      <c r="A14" s="9"/>
      <c r="B14" s="84">
        <v>13</v>
      </c>
      <c r="C14" s="105" t="s">
        <v>17</v>
      </c>
      <c r="D14" s="19" t="s">
        <v>196</v>
      </c>
      <c r="E14" s="14"/>
      <c r="F14" s="19" t="s">
        <v>197</v>
      </c>
      <c r="G14" s="15"/>
      <c r="H14" s="22" t="s">
        <v>198</v>
      </c>
      <c r="I14" s="86"/>
      <c r="J14" s="4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</row>
    <row r="15" spans="1:45" s="11" customFormat="1" ht="21.75" customHeight="1">
      <c r="A15" s="9"/>
      <c r="B15" s="84">
        <v>14</v>
      </c>
      <c r="C15" s="105" t="s">
        <v>18</v>
      </c>
      <c r="D15" s="19" t="s">
        <v>196</v>
      </c>
      <c r="E15" s="14"/>
      <c r="F15" s="19" t="s">
        <v>197</v>
      </c>
      <c r="G15" s="15"/>
      <c r="H15" s="22" t="s">
        <v>198</v>
      </c>
      <c r="I15" s="86"/>
      <c r="J15" s="4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</row>
    <row r="16" spans="1:45" s="11" customFormat="1" ht="27.75" customHeight="1" thickBot="1">
      <c r="A16" s="9"/>
      <c r="B16" s="88">
        <v>15</v>
      </c>
      <c r="C16" s="107" t="s">
        <v>19</v>
      </c>
      <c r="D16" s="89" t="s">
        <v>196</v>
      </c>
      <c r="E16" s="90"/>
      <c r="F16" s="89" t="s">
        <v>197</v>
      </c>
      <c r="G16" s="91"/>
      <c r="H16" s="92" t="s">
        <v>198</v>
      </c>
      <c r="I16" s="93"/>
      <c r="J16" s="4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</row>
    <row r="17" spans="1:45" s="11" customFormat="1" ht="13.5" customHeight="1">
      <c r="A17" s="9"/>
      <c r="B17" s="82"/>
      <c r="C17" s="45"/>
      <c r="D17" s="9"/>
      <c r="E17" s="9"/>
      <c r="F17" s="9"/>
      <c r="G17" s="9"/>
      <c r="H17" s="9"/>
      <c r="I17" s="9"/>
      <c r="J17" s="9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</row>
    <row r="18" spans="1:45" s="11" customFormat="1" ht="27.75" customHeight="1" thickBot="1">
      <c r="A18" s="9"/>
      <c r="B18" s="44" t="s">
        <v>20</v>
      </c>
      <c r="C18" s="45"/>
      <c r="D18" s="9"/>
      <c r="E18" s="9"/>
      <c r="F18" s="108" t="s">
        <v>21</v>
      </c>
      <c r="G18" s="109"/>
      <c r="H18" s="163" t="s">
        <v>22</v>
      </c>
      <c r="I18" s="164"/>
      <c r="J18" s="42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</row>
    <row r="19" spans="1:45" s="11" customFormat="1" ht="14.5" thickBot="1">
      <c r="A19" s="9"/>
      <c r="B19" s="158" t="s">
        <v>23</v>
      </c>
      <c r="C19" s="159"/>
      <c r="D19" s="99" t="s">
        <v>196</v>
      </c>
      <c r="E19" s="99" t="s">
        <v>197</v>
      </c>
      <c r="F19" s="110" t="s">
        <v>198</v>
      </c>
      <c r="G19" s="111" t="s">
        <v>199</v>
      </c>
      <c r="H19" s="100" t="s">
        <v>200</v>
      </c>
      <c r="I19" s="101" t="s">
        <v>24</v>
      </c>
      <c r="J19" s="112"/>
      <c r="K19" s="10"/>
      <c r="L19" s="23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</row>
    <row r="20" spans="1:45" s="11" customFormat="1">
      <c r="A20" s="9"/>
      <c r="B20" s="145"/>
      <c r="C20" s="113" t="s">
        <v>25</v>
      </c>
      <c r="D20" s="46"/>
      <c r="E20" s="46"/>
      <c r="F20" s="46"/>
      <c r="G20" s="47">
        <f t="shared" ref="G20:H45" si="0">E20-D20</f>
        <v>0</v>
      </c>
      <c r="H20" s="47">
        <f t="shared" si="0"/>
        <v>0</v>
      </c>
      <c r="I20" s="67" t="str">
        <f t="shared" ref="I20:I45" si="1">IF(OR(E20=0,E20=""),"",+H20/E20)</f>
        <v/>
      </c>
      <c r="J20" s="34"/>
      <c r="K20" s="10"/>
      <c r="L20" s="24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</row>
    <row r="21" spans="1:45" s="11" customFormat="1">
      <c r="A21" s="9"/>
      <c r="B21" s="160"/>
      <c r="C21" s="114" t="s">
        <v>26</v>
      </c>
      <c r="D21" s="8"/>
      <c r="E21" s="8"/>
      <c r="F21" s="8"/>
      <c r="G21" s="6">
        <f t="shared" si="0"/>
        <v>0</v>
      </c>
      <c r="H21" s="6">
        <f t="shared" si="0"/>
        <v>0</v>
      </c>
      <c r="I21" s="48" t="str">
        <f t="shared" si="1"/>
        <v/>
      </c>
      <c r="J21" s="34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</row>
    <row r="22" spans="1:45" s="11" customFormat="1">
      <c r="A22" s="9"/>
      <c r="B22" s="160"/>
      <c r="C22" s="114" t="s">
        <v>27</v>
      </c>
      <c r="D22" s="8"/>
      <c r="E22" s="8"/>
      <c r="F22" s="8"/>
      <c r="G22" s="6">
        <f t="shared" si="0"/>
        <v>0</v>
      </c>
      <c r="H22" s="6">
        <f t="shared" si="0"/>
        <v>0</v>
      </c>
      <c r="I22" s="48" t="str">
        <f t="shared" si="1"/>
        <v/>
      </c>
      <c r="J22" s="34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</row>
    <row r="23" spans="1:45" s="11" customFormat="1">
      <c r="A23" s="9"/>
      <c r="B23" s="160"/>
      <c r="C23" s="114" t="s">
        <v>28</v>
      </c>
      <c r="D23" s="8"/>
      <c r="E23" s="8"/>
      <c r="F23" s="8"/>
      <c r="G23" s="6">
        <f t="shared" si="0"/>
        <v>0</v>
      </c>
      <c r="H23" s="6">
        <f t="shared" si="0"/>
        <v>0</v>
      </c>
      <c r="I23" s="48" t="str">
        <f t="shared" si="1"/>
        <v/>
      </c>
      <c r="J23" s="34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</row>
    <row r="24" spans="1:45" s="11" customFormat="1">
      <c r="A24" s="9"/>
      <c r="B24" s="160"/>
      <c r="C24" s="114" t="s">
        <v>29</v>
      </c>
      <c r="D24" s="6">
        <f>SUM(D25:D27)</f>
        <v>0</v>
      </c>
      <c r="E24" s="6">
        <f>SUM(E25:E27)</f>
        <v>0</v>
      </c>
      <c r="F24" s="6">
        <f>SUM(F25:F27)</f>
        <v>0</v>
      </c>
      <c r="G24" s="6">
        <f t="shared" si="0"/>
        <v>0</v>
      </c>
      <c r="H24" s="6">
        <f t="shared" si="0"/>
        <v>0</v>
      </c>
      <c r="I24" s="48" t="str">
        <f t="shared" si="1"/>
        <v/>
      </c>
      <c r="J24" s="34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</row>
    <row r="25" spans="1:45" s="11" customFormat="1">
      <c r="A25" s="9"/>
      <c r="B25" s="160"/>
      <c r="C25" s="4" t="s">
        <v>30</v>
      </c>
      <c r="D25" s="25"/>
      <c r="E25" s="25"/>
      <c r="F25" s="25"/>
      <c r="G25" s="6">
        <f t="shared" si="0"/>
        <v>0</v>
      </c>
      <c r="H25" s="6">
        <f t="shared" si="0"/>
        <v>0</v>
      </c>
      <c r="I25" s="48" t="str">
        <f t="shared" si="1"/>
        <v/>
      </c>
      <c r="J25" s="34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</row>
    <row r="26" spans="1:45" s="11" customFormat="1">
      <c r="A26" s="9"/>
      <c r="B26" s="160"/>
      <c r="C26" s="4" t="s">
        <v>31</v>
      </c>
      <c r="D26" s="25"/>
      <c r="E26" s="25"/>
      <c r="F26" s="25"/>
      <c r="G26" s="6">
        <f t="shared" si="0"/>
        <v>0</v>
      </c>
      <c r="H26" s="6">
        <f t="shared" si="0"/>
        <v>0</v>
      </c>
      <c r="I26" s="48" t="str">
        <f t="shared" si="1"/>
        <v/>
      </c>
      <c r="J26" s="34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</row>
    <row r="27" spans="1:45" s="11" customFormat="1">
      <c r="A27" s="9"/>
      <c r="B27" s="160"/>
      <c r="C27" s="4" t="s">
        <v>32</v>
      </c>
      <c r="D27" s="25"/>
      <c r="E27" s="25"/>
      <c r="F27" s="25"/>
      <c r="G27" s="6">
        <f t="shared" si="0"/>
        <v>0</v>
      </c>
      <c r="H27" s="6">
        <f t="shared" si="0"/>
        <v>0</v>
      </c>
      <c r="I27" s="48" t="str">
        <f t="shared" si="1"/>
        <v/>
      </c>
      <c r="J27" s="34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</row>
    <row r="28" spans="1:45" s="11" customFormat="1">
      <c r="A28" s="9"/>
      <c r="B28" s="160"/>
      <c r="C28" s="114" t="s">
        <v>33</v>
      </c>
      <c r="D28" s="26"/>
      <c r="E28" s="26"/>
      <c r="F28" s="26"/>
      <c r="G28" s="6">
        <f t="shared" si="0"/>
        <v>0</v>
      </c>
      <c r="H28" s="6">
        <f t="shared" si="0"/>
        <v>0</v>
      </c>
      <c r="I28" s="48" t="str">
        <f t="shared" si="1"/>
        <v/>
      </c>
      <c r="J28" s="34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</row>
    <row r="29" spans="1:45" s="11" customFormat="1">
      <c r="A29" s="9"/>
      <c r="B29" s="160"/>
      <c r="C29" s="114" t="s">
        <v>34</v>
      </c>
      <c r="D29" s="26"/>
      <c r="E29" s="26"/>
      <c r="F29" s="26"/>
      <c r="G29" s="6">
        <f t="shared" si="0"/>
        <v>0</v>
      </c>
      <c r="H29" s="6">
        <f t="shared" si="0"/>
        <v>0</v>
      </c>
      <c r="I29" s="48" t="str">
        <f t="shared" si="1"/>
        <v/>
      </c>
      <c r="J29" s="34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</row>
    <row r="30" spans="1:45" s="11" customFormat="1">
      <c r="A30" s="9"/>
      <c r="B30" s="160"/>
      <c r="C30" s="114" t="s">
        <v>35</v>
      </c>
      <c r="D30" s="26"/>
      <c r="E30" s="26"/>
      <c r="F30" s="26"/>
      <c r="G30" s="6">
        <f t="shared" si="0"/>
        <v>0</v>
      </c>
      <c r="H30" s="6">
        <f t="shared" si="0"/>
        <v>0</v>
      </c>
      <c r="I30" s="48" t="str">
        <f t="shared" si="1"/>
        <v/>
      </c>
      <c r="J30" s="34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</row>
    <row r="31" spans="1:45" s="11" customFormat="1">
      <c r="A31" s="9"/>
      <c r="B31" s="160"/>
      <c r="C31" s="114" t="s">
        <v>36</v>
      </c>
      <c r="D31" s="26"/>
      <c r="E31" s="26"/>
      <c r="F31" s="26"/>
      <c r="G31" s="6">
        <f t="shared" si="0"/>
        <v>0</v>
      </c>
      <c r="H31" s="6">
        <f t="shared" si="0"/>
        <v>0</v>
      </c>
      <c r="I31" s="48" t="str">
        <f t="shared" si="1"/>
        <v/>
      </c>
      <c r="J31" s="34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</row>
    <row r="32" spans="1:45" s="11" customFormat="1" ht="14.5" thickBot="1">
      <c r="A32" s="9"/>
      <c r="B32" s="161"/>
      <c r="C32" s="115" t="s">
        <v>37</v>
      </c>
      <c r="D32" s="49">
        <f>SUM(D20:D24,D28:D31)</f>
        <v>0</v>
      </c>
      <c r="E32" s="49">
        <f>SUM(E20:E24,E28:E31)</f>
        <v>0</v>
      </c>
      <c r="F32" s="49">
        <f>SUM(F20:F24,F28:F31)</f>
        <v>0</v>
      </c>
      <c r="G32" s="49">
        <f t="shared" si="0"/>
        <v>0</v>
      </c>
      <c r="H32" s="49">
        <f t="shared" si="0"/>
        <v>0</v>
      </c>
      <c r="I32" s="50" t="str">
        <f t="shared" si="1"/>
        <v/>
      </c>
      <c r="J32" s="34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</row>
    <row r="33" spans="1:45" s="11" customFormat="1">
      <c r="A33" s="9"/>
      <c r="B33" s="162"/>
      <c r="C33" s="116" t="s">
        <v>38</v>
      </c>
      <c r="D33" s="51"/>
      <c r="E33" s="51"/>
      <c r="F33" s="51"/>
      <c r="G33" s="52">
        <f t="shared" si="0"/>
        <v>0</v>
      </c>
      <c r="H33" s="52">
        <f t="shared" si="0"/>
        <v>0</v>
      </c>
      <c r="I33" s="53" t="str">
        <f t="shared" si="1"/>
        <v/>
      </c>
      <c r="J33" s="34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</row>
    <row r="34" spans="1:45" s="11" customFormat="1">
      <c r="A34" s="9"/>
      <c r="B34" s="160"/>
      <c r="C34" s="114" t="s">
        <v>39</v>
      </c>
      <c r="D34" s="8"/>
      <c r="E34" s="8"/>
      <c r="F34" s="8"/>
      <c r="G34" s="6">
        <f t="shared" si="0"/>
        <v>0</v>
      </c>
      <c r="H34" s="6">
        <f t="shared" si="0"/>
        <v>0</v>
      </c>
      <c r="I34" s="48" t="str">
        <f t="shared" si="1"/>
        <v/>
      </c>
      <c r="J34" s="34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</row>
    <row r="35" spans="1:45" s="11" customFormat="1">
      <c r="A35" s="9"/>
      <c r="B35" s="160"/>
      <c r="C35" s="114" t="s">
        <v>40</v>
      </c>
      <c r="D35" s="8"/>
      <c r="E35" s="8"/>
      <c r="F35" s="8"/>
      <c r="G35" s="6">
        <f t="shared" si="0"/>
        <v>0</v>
      </c>
      <c r="H35" s="6">
        <f t="shared" si="0"/>
        <v>0</v>
      </c>
      <c r="I35" s="48" t="str">
        <f t="shared" si="1"/>
        <v/>
      </c>
      <c r="J35" s="34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</row>
    <row r="36" spans="1:45" s="11" customFormat="1">
      <c r="A36" s="9"/>
      <c r="B36" s="160"/>
      <c r="C36" s="114" t="s">
        <v>41</v>
      </c>
      <c r="D36" s="8"/>
      <c r="E36" s="8"/>
      <c r="F36" s="8"/>
      <c r="G36" s="6">
        <f t="shared" si="0"/>
        <v>0</v>
      </c>
      <c r="H36" s="6">
        <f t="shared" si="0"/>
        <v>0</v>
      </c>
      <c r="I36" s="48" t="str">
        <f t="shared" si="1"/>
        <v/>
      </c>
      <c r="J36" s="34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</row>
    <row r="37" spans="1:45" s="11" customFormat="1">
      <c r="A37" s="9"/>
      <c r="B37" s="160"/>
      <c r="C37" s="114" t="s">
        <v>42</v>
      </c>
      <c r="D37" s="8"/>
      <c r="E37" s="8"/>
      <c r="F37" s="8"/>
      <c r="G37" s="6">
        <f t="shared" si="0"/>
        <v>0</v>
      </c>
      <c r="H37" s="6">
        <f t="shared" si="0"/>
        <v>0</v>
      </c>
      <c r="I37" s="48" t="str">
        <f t="shared" si="1"/>
        <v/>
      </c>
      <c r="J37" s="34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</row>
    <row r="38" spans="1:45" s="11" customFormat="1">
      <c r="A38" s="9"/>
      <c r="B38" s="160"/>
      <c r="C38" s="114" t="s">
        <v>43</v>
      </c>
      <c r="D38" s="8"/>
      <c r="E38" s="8"/>
      <c r="F38" s="8"/>
      <c r="G38" s="6">
        <f t="shared" si="0"/>
        <v>0</v>
      </c>
      <c r="H38" s="6">
        <f t="shared" si="0"/>
        <v>0</v>
      </c>
      <c r="I38" s="48" t="str">
        <f t="shared" si="1"/>
        <v/>
      </c>
      <c r="J38" s="34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</row>
    <row r="39" spans="1:45" s="11" customFormat="1">
      <c r="A39" s="9"/>
      <c r="B39" s="160"/>
      <c r="C39" s="114" t="s">
        <v>44</v>
      </c>
      <c r="D39" s="6">
        <f>SUM(D40:D42)</f>
        <v>0</v>
      </c>
      <c r="E39" s="6">
        <f>SUM(E40:E42)</f>
        <v>0</v>
      </c>
      <c r="F39" s="6">
        <f>SUM(F40:F42)</f>
        <v>0</v>
      </c>
      <c r="G39" s="6">
        <f t="shared" si="0"/>
        <v>0</v>
      </c>
      <c r="H39" s="6">
        <f t="shared" si="0"/>
        <v>0</v>
      </c>
      <c r="I39" s="48" t="str">
        <f t="shared" si="1"/>
        <v/>
      </c>
      <c r="J39" s="34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</row>
    <row r="40" spans="1:45" s="11" customFormat="1">
      <c r="A40" s="9"/>
      <c r="B40" s="160"/>
      <c r="C40" s="4" t="s">
        <v>45</v>
      </c>
      <c r="D40" s="25"/>
      <c r="E40" s="25"/>
      <c r="F40" s="25"/>
      <c r="G40" s="6">
        <f t="shared" si="0"/>
        <v>0</v>
      </c>
      <c r="H40" s="6">
        <f t="shared" si="0"/>
        <v>0</v>
      </c>
      <c r="I40" s="48" t="str">
        <f t="shared" si="1"/>
        <v/>
      </c>
      <c r="J40" s="34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</row>
    <row r="41" spans="1:45" s="11" customFormat="1">
      <c r="A41" s="9"/>
      <c r="B41" s="160"/>
      <c r="C41" s="114" t="s">
        <v>46</v>
      </c>
      <c r="D41" s="25"/>
      <c r="E41" s="25"/>
      <c r="F41" s="25"/>
      <c r="G41" s="6">
        <f t="shared" si="0"/>
        <v>0</v>
      </c>
      <c r="H41" s="6">
        <f t="shared" si="0"/>
        <v>0</v>
      </c>
      <c r="I41" s="48" t="str">
        <f t="shared" si="1"/>
        <v/>
      </c>
      <c r="J41" s="34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</row>
    <row r="42" spans="1:45" s="11" customFormat="1">
      <c r="A42" s="9"/>
      <c r="B42" s="160"/>
      <c r="C42" s="114" t="s">
        <v>47</v>
      </c>
      <c r="D42" s="25"/>
      <c r="E42" s="25"/>
      <c r="F42" s="25"/>
      <c r="G42" s="6">
        <f t="shared" si="0"/>
        <v>0</v>
      </c>
      <c r="H42" s="6">
        <f t="shared" si="0"/>
        <v>0</v>
      </c>
      <c r="I42" s="48" t="str">
        <f t="shared" si="1"/>
        <v/>
      </c>
      <c r="J42" s="34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</row>
    <row r="43" spans="1:45" s="11" customFormat="1" ht="14.5" thickBot="1">
      <c r="A43" s="9"/>
      <c r="B43" s="143"/>
      <c r="C43" s="117" t="s">
        <v>48</v>
      </c>
      <c r="D43" s="55">
        <f>SUM(D33:D39)</f>
        <v>0</v>
      </c>
      <c r="E43" s="55">
        <f>SUM(E33:E39)</f>
        <v>0</v>
      </c>
      <c r="F43" s="55">
        <f>SUM(F33:F39)</f>
        <v>0</v>
      </c>
      <c r="G43" s="55">
        <f t="shared" si="0"/>
        <v>0</v>
      </c>
      <c r="H43" s="55">
        <f t="shared" si="0"/>
        <v>0</v>
      </c>
      <c r="I43" s="56" t="str">
        <f t="shared" si="1"/>
        <v/>
      </c>
      <c r="J43" s="34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</row>
    <row r="44" spans="1:45" s="11" customFormat="1" ht="14.5" thickBot="1">
      <c r="A44" s="9"/>
      <c r="B44" s="154"/>
      <c r="C44" s="155"/>
      <c r="D44" s="118"/>
      <c r="E44" s="118"/>
      <c r="F44" s="118"/>
      <c r="G44" s="59">
        <f t="shared" si="0"/>
        <v>0</v>
      </c>
      <c r="H44" s="59">
        <f t="shared" si="0"/>
        <v>0</v>
      </c>
      <c r="I44" s="60" t="str">
        <f t="shared" si="1"/>
        <v/>
      </c>
      <c r="J44" s="34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</row>
    <row r="45" spans="1:45" s="11" customFormat="1" ht="14.5" thickBot="1">
      <c r="A45" s="9"/>
      <c r="B45" s="156" t="s">
        <v>49</v>
      </c>
      <c r="C45" s="157"/>
      <c r="D45" s="57">
        <f>SUM(D32,D43,D44)</f>
        <v>0</v>
      </c>
      <c r="E45" s="57">
        <f>SUM(E32,E43,E44)</f>
        <v>0</v>
      </c>
      <c r="F45" s="57">
        <f>SUM(F32,F43,F44)</f>
        <v>0</v>
      </c>
      <c r="G45" s="57">
        <f t="shared" si="0"/>
        <v>0</v>
      </c>
      <c r="H45" s="57">
        <f t="shared" si="0"/>
        <v>0</v>
      </c>
      <c r="I45" s="58" t="str">
        <f t="shared" si="1"/>
        <v/>
      </c>
      <c r="J45" s="34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</row>
    <row r="46" spans="1:45" s="11" customFormat="1">
      <c r="A46" s="9"/>
      <c r="B46" s="9"/>
      <c r="C46" s="9"/>
      <c r="D46" s="9"/>
      <c r="E46" s="9"/>
      <c r="F46" s="9"/>
      <c r="G46" s="27"/>
      <c r="H46" s="9"/>
      <c r="I46" s="9"/>
      <c r="J46" s="9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</row>
    <row r="47" spans="1:45" s="11" customFormat="1" ht="14.5" thickBot="1">
      <c r="A47" s="9"/>
      <c r="B47" s="9"/>
      <c r="C47" s="9"/>
      <c r="D47" s="9"/>
      <c r="E47" s="9"/>
      <c r="F47" s="9"/>
      <c r="G47" s="9"/>
      <c r="H47" s="9"/>
      <c r="I47" s="9"/>
      <c r="J47" s="9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</row>
    <row r="48" spans="1:45" s="11" customFormat="1" ht="14.5" thickBot="1">
      <c r="A48" s="9"/>
      <c r="B48" s="148" t="s">
        <v>23</v>
      </c>
      <c r="C48" s="149"/>
      <c r="D48" s="99" t="str">
        <f>D19</f>
        <v>FY2022</v>
      </c>
      <c r="E48" s="99" t="str">
        <f>E19</f>
        <v>FY2023</v>
      </c>
      <c r="F48" s="99" t="str">
        <f>F19</f>
        <v>FY2024</v>
      </c>
      <c r="G48" s="100" t="str">
        <f>+G19</f>
        <v xml:space="preserve">FY2023 Var </v>
      </c>
      <c r="H48" s="100" t="str">
        <f>+H19</f>
        <v>FY2024 Var</v>
      </c>
      <c r="I48" s="101" t="str">
        <f>+I19</f>
        <v>%</v>
      </c>
      <c r="J48" s="112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</row>
    <row r="49" spans="1:45" s="11" customFormat="1" ht="13.5" customHeight="1">
      <c r="A49" s="9"/>
      <c r="B49" s="144"/>
      <c r="C49" s="119" t="s">
        <v>50</v>
      </c>
      <c r="D49" s="46"/>
      <c r="E49" s="46"/>
      <c r="F49" s="46"/>
      <c r="G49" s="47">
        <f t="shared" ref="G49:H70" si="2">E49-D49</f>
        <v>0</v>
      </c>
      <c r="H49" s="47">
        <f t="shared" si="2"/>
        <v>0</v>
      </c>
      <c r="I49" s="67" t="str">
        <f t="shared" ref="I49:I70" si="3">IF(OR(E49=0,E49=""),"",+H49/E49)</f>
        <v/>
      </c>
      <c r="J49" s="34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</row>
    <row r="50" spans="1:45" s="11" customFormat="1">
      <c r="A50" s="9"/>
      <c r="B50" s="144"/>
      <c r="C50" s="120" t="s">
        <v>51</v>
      </c>
      <c r="D50" s="8"/>
      <c r="E50" s="8"/>
      <c r="F50" s="8"/>
      <c r="G50" s="6">
        <f t="shared" si="2"/>
        <v>0</v>
      </c>
      <c r="H50" s="6">
        <f t="shared" si="2"/>
        <v>0</v>
      </c>
      <c r="I50" s="48" t="str">
        <f t="shared" si="3"/>
        <v/>
      </c>
      <c r="J50" s="34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</row>
    <row r="51" spans="1:45" s="11" customFormat="1" ht="28">
      <c r="A51" s="9"/>
      <c r="B51" s="144"/>
      <c r="C51" s="120" t="s">
        <v>52</v>
      </c>
      <c r="D51" s="8"/>
      <c r="E51" s="8"/>
      <c r="F51" s="8"/>
      <c r="G51" s="6">
        <f t="shared" si="2"/>
        <v>0</v>
      </c>
      <c r="H51" s="6">
        <f t="shared" si="2"/>
        <v>0</v>
      </c>
      <c r="I51" s="48" t="str">
        <f t="shared" si="3"/>
        <v/>
      </c>
      <c r="J51" s="34"/>
      <c r="K51" s="1" t="s">
        <v>0</v>
      </c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</row>
    <row r="52" spans="1:45" s="11" customFormat="1">
      <c r="A52" s="9"/>
      <c r="B52" s="144"/>
      <c r="C52" s="120" t="s">
        <v>53</v>
      </c>
      <c r="D52" s="8"/>
      <c r="E52" s="8"/>
      <c r="F52" s="8"/>
      <c r="G52" s="6">
        <f t="shared" si="2"/>
        <v>0</v>
      </c>
      <c r="H52" s="6">
        <f t="shared" si="2"/>
        <v>0</v>
      </c>
      <c r="I52" s="48" t="str">
        <f t="shared" si="3"/>
        <v/>
      </c>
      <c r="J52" s="34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</row>
    <row r="53" spans="1:45" s="11" customFormat="1" ht="28">
      <c r="A53" s="9"/>
      <c r="B53" s="144"/>
      <c r="C53" s="120" t="s">
        <v>54</v>
      </c>
      <c r="D53" s="8"/>
      <c r="E53" s="8"/>
      <c r="F53" s="8"/>
      <c r="G53" s="6">
        <f t="shared" si="2"/>
        <v>0</v>
      </c>
      <c r="H53" s="6">
        <f t="shared" si="2"/>
        <v>0</v>
      </c>
      <c r="I53" s="48" t="str">
        <f t="shared" si="3"/>
        <v/>
      </c>
      <c r="J53" s="34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</row>
    <row r="54" spans="1:45" s="11" customFormat="1">
      <c r="A54" s="9"/>
      <c r="B54" s="144"/>
      <c r="C54" s="120" t="s">
        <v>55</v>
      </c>
      <c r="D54" s="8"/>
      <c r="E54" s="8"/>
      <c r="F54" s="8"/>
      <c r="G54" s="6">
        <f t="shared" si="2"/>
        <v>0</v>
      </c>
      <c r="H54" s="6">
        <f t="shared" si="2"/>
        <v>0</v>
      </c>
      <c r="I54" s="48" t="str">
        <f t="shared" si="3"/>
        <v/>
      </c>
      <c r="J54" s="34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</row>
    <row r="55" spans="1:45" s="11" customFormat="1">
      <c r="A55" s="9"/>
      <c r="B55" s="144"/>
      <c r="C55" s="120" t="s">
        <v>56</v>
      </c>
      <c r="D55" s="8"/>
      <c r="E55" s="8"/>
      <c r="F55" s="8"/>
      <c r="G55" s="6">
        <f t="shared" si="2"/>
        <v>0</v>
      </c>
      <c r="H55" s="6">
        <f t="shared" si="2"/>
        <v>0</v>
      </c>
      <c r="I55" s="48" t="str">
        <f t="shared" si="3"/>
        <v/>
      </c>
      <c r="J55" s="34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</row>
    <row r="56" spans="1:45" s="11" customFormat="1" ht="14.5" thickBot="1">
      <c r="A56" s="9"/>
      <c r="B56" s="144"/>
      <c r="C56" s="121" t="s">
        <v>57</v>
      </c>
      <c r="D56" s="55">
        <f>SUM(D49:D55)</f>
        <v>0</v>
      </c>
      <c r="E56" s="55">
        <f>SUM(E49:E55)</f>
        <v>0</v>
      </c>
      <c r="F56" s="55">
        <f>SUM(F49:F55)</f>
        <v>0</v>
      </c>
      <c r="G56" s="55">
        <f t="shared" si="2"/>
        <v>0</v>
      </c>
      <c r="H56" s="55">
        <f t="shared" si="2"/>
        <v>0</v>
      </c>
      <c r="I56" s="56" t="str">
        <f t="shared" si="3"/>
        <v/>
      </c>
      <c r="J56" s="34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</row>
    <row r="57" spans="1:45" s="11" customFormat="1" ht="13.5" customHeight="1">
      <c r="A57" s="9"/>
      <c r="B57" s="170"/>
      <c r="C57" s="122" t="s">
        <v>58</v>
      </c>
      <c r="D57" s="51"/>
      <c r="E57" s="51"/>
      <c r="F57" s="51"/>
      <c r="G57" s="52">
        <f t="shared" si="2"/>
        <v>0</v>
      </c>
      <c r="H57" s="52">
        <f t="shared" si="2"/>
        <v>0</v>
      </c>
      <c r="I57" s="53" t="str">
        <f t="shared" si="3"/>
        <v/>
      </c>
      <c r="J57" s="34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</row>
    <row r="58" spans="1:45" s="11" customFormat="1">
      <c r="A58" s="9"/>
      <c r="B58" s="144"/>
      <c r="C58" s="120" t="s">
        <v>59</v>
      </c>
      <c r="D58" s="8"/>
      <c r="E58" s="8"/>
      <c r="F58" s="8"/>
      <c r="G58" s="6">
        <f t="shared" si="2"/>
        <v>0</v>
      </c>
      <c r="H58" s="6">
        <f t="shared" si="2"/>
        <v>0</v>
      </c>
      <c r="I58" s="48" t="str">
        <f t="shared" si="3"/>
        <v/>
      </c>
      <c r="J58" s="34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</row>
    <row r="59" spans="1:45" s="11" customFormat="1" ht="28">
      <c r="A59" s="9"/>
      <c r="B59" s="144"/>
      <c r="C59" s="120" t="s">
        <v>60</v>
      </c>
      <c r="D59" s="8"/>
      <c r="E59" s="8"/>
      <c r="F59" s="8"/>
      <c r="G59" s="6">
        <f t="shared" si="2"/>
        <v>0</v>
      </c>
      <c r="H59" s="6">
        <f t="shared" si="2"/>
        <v>0</v>
      </c>
      <c r="I59" s="48" t="str">
        <f t="shared" si="3"/>
        <v/>
      </c>
      <c r="J59" s="34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</row>
    <row r="60" spans="1:45" s="11" customFormat="1">
      <c r="A60" s="9"/>
      <c r="B60" s="144"/>
      <c r="C60" s="120" t="s">
        <v>61</v>
      </c>
      <c r="D60" s="8"/>
      <c r="E60" s="8"/>
      <c r="F60" s="8"/>
      <c r="G60" s="6">
        <f t="shared" si="2"/>
        <v>0</v>
      </c>
      <c r="H60" s="6">
        <f t="shared" si="2"/>
        <v>0</v>
      </c>
      <c r="I60" s="48" t="str">
        <f t="shared" si="3"/>
        <v/>
      </c>
      <c r="J60" s="34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</row>
    <row r="61" spans="1:45" s="11" customFormat="1">
      <c r="A61" s="9"/>
      <c r="B61" s="144"/>
      <c r="C61" s="120" t="s">
        <v>62</v>
      </c>
      <c r="D61" s="8"/>
      <c r="E61" s="8"/>
      <c r="F61" s="8"/>
      <c r="G61" s="6">
        <f t="shared" si="2"/>
        <v>0</v>
      </c>
      <c r="H61" s="6">
        <f t="shared" si="2"/>
        <v>0</v>
      </c>
      <c r="I61" s="48" t="str">
        <f t="shared" si="3"/>
        <v/>
      </c>
      <c r="J61" s="34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</row>
    <row r="62" spans="1:45" s="11" customFormat="1" ht="14.5" thickBot="1">
      <c r="A62" s="9"/>
      <c r="B62" s="171"/>
      <c r="C62" s="115" t="s">
        <v>63</v>
      </c>
      <c r="D62" s="49">
        <f>SUM(D57:D61)</f>
        <v>0</v>
      </c>
      <c r="E62" s="49">
        <f>SUM(E57:E61)</f>
        <v>0</v>
      </c>
      <c r="F62" s="49">
        <f>SUM(F57:F61)</f>
        <v>0</v>
      </c>
      <c r="G62" s="49">
        <f t="shared" si="2"/>
        <v>0</v>
      </c>
      <c r="H62" s="49">
        <f t="shared" si="2"/>
        <v>0</v>
      </c>
      <c r="I62" s="50" t="str">
        <f t="shared" si="3"/>
        <v/>
      </c>
      <c r="J62" s="34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</row>
    <row r="63" spans="1:45" s="11" customFormat="1" ht="14.5" thickBot="1">
      <c r="A63" s="9"/>
      <c r="B63" s="148" t="s">
        <v>64</v>
      </c>
      <c r="C63" s="149"/>
      <c r="D63" s="94"/>
      <c r="E63" s="94"/>
      <c r="F63" s="94"/>
      <c r="G63" s="95">
        <f t="shared" si="2"/>
        <v>0</v>
      </c>
      <c r="H63" s="95">
        <f t="shared" si="2"/>
        <v>0</v>
      </c>
      <c r="I63" s="96" t="str">
        <f t="shared" si="3"/>
        <v/>
      </c>
      <c r="J63" s="34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</row>
    <row r="64" spans="1:45" s="11" customFormat="1" ht="13.5" customHeight="1">
      <c r="A64" s="9"/>
      <c r="B64" s="170"/>
      <c r="C64" s="116" t="s">
        <v>65</v>
      </c>
      <c r="D64" s="51"/>
      <c r="E64" s="51"/>
      <c r="F64" s="51"/>
      <c r="G64" s="52">
        <f t="shared" si="2"/>
        <v>0</v>
      </c>
      <c r="H64" s="52">
        <f t="shared" si="2"/>
        <v>0</v>
      </c>
      <c r="I64" s="53" t="str">
        <f t="shared" si="3"/>
        <v/>
      </c>
      <c r="J64" s="34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</row>
    <row r="65" spans="1:45" s="11" customFormat="1" ht="13.5" customHeight="1">
      <c r="A65" s="9"/>
      <c r="B65" s="144"/>
      <c r="C65" s="114" t="s">
        <v>66</v>
      </c>
      <c r="D65" s="8"/>
      <c r="E65" s="8"/>
      <c r="F65" s="8"/>
      <c r="G65" s="6">
        <f t="shared" si="2"/>
        <v>0</v>
      </c>
      <c r="H65" s="6">
        <f t="shared" si="2"/>
        <v>0</v>
      </c>
      <c r="I65" s="48" t="str">
        <f t="shared" si="3"/>
        <v/>
      </c>
      <c r="J65" s="34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</row>
    <row r="66" spans="1:45" s="11" customFormat="1">
      <c r="A66" s="9"/>
      <c r="B66" s="144"/>
      <c r="C66" s="114" t="s">
        <v>67</v>
      </c>
      <c r="D66" s="8"/>
      <c r="E66" s="8"/>
      <c r="F66" s="8"/>
      <c r="G66" s="6">
        <f t="shared" si="2"/>
        <v>0</v>
      </c>
      <c r="H66" s="6">
        <f t="shared" si="2"/>
        <v>0</v>
      </c>
      <c r="I66" s="48" t="str">
        <f t="shared" si="3"/>
        <v/>
      </c>
      <c r="J66" s="34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</row>
    <row r="67" spans="1:45" s="11" customFormat="1">
      <c r="A67" s="9"/>
      <c r="B67" s="144"/>
      <c r="C67" s="114" t="s">
        <v>68</v>
      </c>
      <c r="D67" s="8"/>
      <c r="E67" s="8"/>
      <c r="F67" s="8"/>
      <c r="G67" s="6">
        <f t="shared" si="2"/>
        <v>0</v>
      </c>
      <c r="H67" s="6">
        <f t="shared" si="2"/>
        <v>0</v>
      </c>
      <c r="I67" s="48" t="str">
        <f t="shared" si="3"/>
        <v/>
      </c>
      <c r="J67" s="34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</row>
    <row r="68" spans="1:45" s="11" customFormat="1">
      <c r="A68" s="9"/>
      <c r="B68" s="144"/>
      <c r="C68" s="4" t="s">
        <v>69</v>
      </c>
      <c r="D68" s="6">
        <f>+D107</f>
        <v>0</v>
      </c>
      <c r="E68" s="6">
        <f>+E107</f>
        <v>0</v>
      </c>
      <c r="F68" s="6">
        <f>+F107</f>
        <v>0</v>
      </c>
      <c r="G68" s="6">
        <f t="shared" si="2"/>
        <v>0</v>
      </c>
      <c r="H68" s="6">
        <f t="shared" si="2"/>
        <v>0</v>
      </c>
      <c r="I68" s="48" t="str">
        <f t="shared" si="3"/>
        <v/>
      </c>
      <c r="J68" s="34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</row>
    <row r="69" spans="1:45" s="11" customFormat="1" ht="14.5" thickBot="1">
      <c r="A69" s="9"/>
      <c r="B69" s="171"/>
      <c r="C69" s="115" t="s">
        <v>70</v>
      </c>
      <c r="D69" s="49">
        <f>SUM(D64:D67)</f>
        <v>0</v>
      </c>
      <c r="E69" s="49">
        <f>SUM(E64:E67)</f>
        <v>0</v>
      </c>
      <c r="F69" s="49">
        <f>SUM(F64:F67)</f>
        <v>0</v>
      </c>
      <c r="G69" s="49">
        <f t="shared" si="2"/>
        <v>0</v>
      </c>
      <c r="H69" s="49">
        <f t="shared" si="2"/>
        <v>0</v>
      </c>
      <c r="I69" s="50" t="str">
        <f t="shared" si="3"/>
        <v/>
      </c>
      <c r="J69" s="34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</row>
    <row r="70" spans="1:45" s="11" customFormat="1" ht="14.5" thickBot="1">
      <c r="A70" s="9"/>
      <c r="B70" s="148" t="s">
        <v>71</v>
      </c>
      <c r="C70" s="149"/>
      <c r="D70" s="61">
        <f>SUM(D56,D62,D63,D69)</f>
        <v>0</v>
      </c>
      <c r="E70" s="61">
        <f>SUM(E56,E62,E63,E69)</f>
        <v>0</v>
      </c>
      <c r="F70" s="61">
        <f>SUM(F56,F62,F63,F69)</f>
        <v>0</v>
      </c>
      <c r="G70" s="61">
        <f t="shared" si="2"/>
        <v>0</v>
      </c>
      <c r="H70" s="61">
        <f t="shared" si="2"/>
        <v>0</v>
      </c>
      <c r="I70" s="62" t="str">
        <f t="shared" si="3"/>
        <v/>
      </c>
      <c r="J70" s="34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</row>
    <row r="71" spans="1:45" s="11" customFormat="1">
      <c r="A71" s="9"/>
      <c r="B71" s="28"/>
      <c r="C71" s="28"/>
      <c r="D71" s="29" t="str">
        <f>IF(AND(-0.5&lt;D45-D70,D45-D70&lt;0.5),"", "Error!!")</f>
        <v/>
      </c>
      <c r="E71" s="29" t="str">
        <f>IF(AND(-0.5&lt;E45-E70,E45-E70&lt;0.5),"", "Error!!")</f>
        <v/>
      </c>
      <c r="F71" s="29" t="str">
        <f>IF(AND(-0.5&lt;F45-F70,F45-F70&lt;0.5),"", "Error!!")</f>
        <v/>
      </c>
      <c r="G71" s="30"/>
      <c r="H71" s="30"/>
      <c r="I71" s="9"/>
      <c r="J71" s="9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</row>
    <row r="72" spans="1:45" s="11" customFormat="1" ht="14.5" thickBot="1">
      <c r="A72" s="9"/>
      <c r="B72" s="9"/>
      <c r="C72" s="9"/>
      <c r="D72" s="9">
        <f>+D70-D45</f>
        <v>0</v>
      </c>
      <c r="E72" s="9">
        <f>+E70-E45</f>
        <v>0</v>
      </c>
      <c r="F72" s="9">
        <f>+F70-F45</f>
        <v>0</v>
      </c>
      <c r="G72" s="31"/>
      <c r="H72" s="9"/>
      <c r="I72" s="9"/>
      <c r="J72" s="9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</row>
    <row r="73" spans="1:45" s="11" customFormat="1" ht="14.5" thickBot="1">
      <c r="A73" s="9"/>
      <c r="B73" s="148" t="s">
        <v>23</v>
      </c>
      <c r="C73" s="149"/>
      <c r="D73" s="99" t="str">
        <f>D19</f>
        <v>FY2022</v>
      </c>
      <c r="E73" s="99" t="str">
        <f>E19</f>
        <v>FY2023</v>
      </c>
      <c r="F73" s="99" t="str">
        <f>F19</f>
        <v>FY2024</v>
      </c>
      <c r="G73" s="100" t="str">
        <f>+G19</f>
        <v xml:space="preserve">FY2023 Var </v>
      </c>
      <c r="H73" s="100" t="str">
        <f>+H19</f>
        <v>FY2024 Var</v>
      </c>
      <c r="I73" s="101" t="str">
        <f>+I19</f>
        <v>%</v>
      </c>
      <c r="J73" s="112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</row>
    <row r="74" spans="1:45" s="11" customFormat="1">
      <c r="A74" s="9"/>
      <c r="B74" s="141" t="s">
        <v>72</v>
      </c>
      <c r="C74" s="142"/>
      <c r="D74" s="46"/>
      <c r="E74" s="46"/>
      <c r="F74" s="46"/>
      <c r="G74" s="47">
        <f t="shared" ref="G74:H80" si="4">E74-D74</f>
        <v>0</v>
      </c>
      <c r="H74" s="47">
        <f t="shared" si="4"/>
        <v>0</v>
      </c>
      <c r="I74" s="67" t="str">
        <f t="shared" ref="I74:I80" si="5">IF(OR(E74=0,E74=""),"",+H74/E74)</f>
        <v/>
      </c>
      <c r="J74" s="34"/>
      <c r="K74" s="1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</row>
    <row r="75" spans="1:45" s="11" customFormat="1">
      <c r="A75" s="9"/>
      <c r="B75" s="123" t="s">
        <v>73</v>
      </c>
      <c r="C75" s="32"/>
      <c r="D75" s="8"/>
      <c r="E75" s="8"/>
      <c r="F75" s="8"/>
      <c r="G75" s="6">
        <f t="shared" si="4"/>
        <v>0</v>
      </c>
      <c r="H75" s="6">
        <f t="shared" si="4"/>
        <v>0</v>
      </c>
      <c r="I75" s="48" t="str">
        <f t="shared" si="5"/>
        <v/>
      </c>
      <c r="J75" s="34"/>
      <c r="K75" s="1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</row>
    <row r="76" spans="1:45" s="11" customFormat="1">
      <c r="A76" s="9"/>
      <c r="B76" s="123" t="s">
        <v>74</v>
      </c>
      <c r="C76" s="32"/>
      <c r="D76" s="8"/>
      <c r="E76" s="8"/>
      <c r="F76" s="8"/>
      <c r="G76" s="6">
        <f t="shared" si="4"/>
        <v>0</v>
      </c>
      <c r="H76" s="6">
        <f t="shared" si="4"/>
        <v>0</v>
      </c>
      <c r="I76" s="48" t="str">
        <f t="shared" si="5"/>
        <v/>
      </c>
      <c r="J76" s="34"/>
      <c r="K76" s="1" t="s">
        <v>75</v>
      </c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</row>
    <row r="77" spans="1:45" s="11" customFormat="1">
      <c r="A77" s="9"/>
      <c r="B77" s="137" t="s">
        <v>76</v>
      </c>
      <c r="C77" s="138"/>
      <c r="D77" s="8"/>
      <c r="E77" s="8"/>
      <c r="F77" s="8"/>
      <c r="G77" s="6">
        <f t="shared" si="4"/>
        <v>0</v>
      </c>
      <c r="H77" s="6">
        <f t="shared" si="4"/>
        <v>0</v>
      </c>
      <c r="I77" s="48" t="str">
        <f t="shared" si="5"/>
        <v/>
      </c>
      <c r="J77" s="34"/>
      <c r="K77" s="1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</row>
    <row r="78" spans="1:45" s="11" customFormat="1">
      <c r="A78" s="9"/>
      <c r="B78" s="124" t="s">
        <v>77</v>
      </c>
      <c r="C78" s="102"/>
      <c r="D78" s="8"/>
      <c r="E78" s="8"/>
      <c r="F78" s="8"/>
      <c r="G78" s="6">
        <f t="shared" si="4"/>
        <v>0</v>
      </c>
      <c r="H78" s="6">
        <f t="shared" si="4"/>
        <v>0</v>
      </c>
      <c r="I78" s="48" t="str">
        <f t="shared" si="5"/>
        <v/>
      </c>
      <c r="J78" s="34"/>
      <c r="K78" s="1" t="s">
        <v>78</v>
      </c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</row>
    <row r="79" spans="1:45" s="11" customFormat="1">
      <c r="A79" s="9"/>
      <c r="B79" s="123" t="s">
        <v>79</v>
      </c>
      <c r="C79" s="32"/>
      <c r="D79" s="8"/>
      <c r="E79" s="8"/>
      <c r="F79" s="8"/>
      <c r="G79" s="6">
        <f t="shared" si="4"/>
        <v>0</v>
      </c>
      <c r="H79" s="6">
        <f t="shared" si="4"/>
        <v>0</v>
      </c>
      <c r="I79" s="48" t="str">
        <f t="shared" si="5"/>
        <v/>
      </c>
      <c r="J79" s="34"/>
      <c r="K79" s="1" t="s">
        <v>80</v>
      </c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</row>
    <row r="80" spans="1:45" s="11" customFormat="1" ht="14.5" thickBot="1">
      <c r="A80" s="9"/>
      <c r="B80" s="125" t="s">
        <v>81</v>
      </c>
      <c r="C80" s="63"/>
      <c r="D80" s="75"/>
      <c r="E80" s="75"/>
      <c r="F80" s="75"/>
      <c r="G80" s="64">
        <f t="shared" si="4"/>
        <v>0</v>
      </c>
      <c r="H80" s="64">
        <f t="shared" si="4"/>
        <v>0</v>
      </c>
      <c r="I80" s="65" t="str">
        <f t="shared" si="5"/>
        <v/>
      </c>
      <c r="J80" s="34"/>
      <c r="K80" s="1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</row>
    <row r="81" spans="1:45" s="11" customFormat="1" ht="13.5" customHeight="1">
      <c r="A81" s="9"/>
      <c r="B81" s="33"/>
      <c r="C81" s="33"/>
      <c r="D81" s="30"/>
      <c r="E81" s="30"/>
      <c r="F81" s="30"/>
      <c r="G81" s="30"/>
      <c r="H81" s="30"/>
      <c r="I81" s="34"/>
      <c r="J81" s="34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</row>
    <row r="82" spans="1:45" s="37" customFormat="1" ht="23.25" customHeight="1" thickBot="1">
      <c r="A82" s="35"/>
      <c r="B82" s="43" t="s">
        <v>82</v>
      </c>
      <c r="C82" s="43"/>
      <c r="D82" s="43"/>
      <c r="E82" s="43"/>
      <c r="F82" s="43"/>
      <c r="G82" s="43"/>
      <c r="H82" s="43"/>
      <c r="I82" s="43"/>
      <c r="J82" s="35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</row>
    <row r="83" spans="1:45" s="11" customFormat="1" ht="14.5" thickBot="1">
      <c r="A83" s="9"/>
      <c r="B83" s="165" t="s">
        <v>23</v>
      </c>
      <c r="C83" s="166"/>
      <c r="D83" s="66" t="str">
        <f>D19</f>
        <v>FY2022</v>
      </c>
      <c r="E83" s="66" t="str">
        <f>E19</f>
        <v>FY2023</v>
      </c>
      <c r="F83" s="66" t="str">
        <f>F19</f>
        <v>FY2024</v>
      </c>
      <c r="G83" s="100" t="str">
        <f>+G19</f>
        <v xml:space="preserve">FY2023 Var </v>
      </c>
      <c r="H83" s="100" t="str">
        <f>+H19</f>
        <v>FY2024 Var</v>
      </c>
      <c r="I83" s="101" t="s">
        <v>83</v>
      </c>
      <c r="J83" s="112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</row>
    <row r="84" spans="1:45" s="11" customFormat="1" ht="14.5" thickBot="1">
      <c r="A84" s="9"/>
      <c r="B84" s="167" t="s">
        <v>84</v>
      </c>
      <c r="C84" s="168"/>
      <c r="D84" s="68"/>
      <c r="E84" s="68"/>
      <c r="F84" s="68"/>
      <c r="G84" s="61">
        <f t="shared" ref="G84:H86" si="6">E84-D84</f>
        <v>0</v>
      </c>
      <c r="H84" s="61">
        <f t="shared" si="6"/>
        <v>0</v>
      </c>
      <c r="I84" s="62" t="str">
        <f t="shared" ref="I84:I117" si="7">IF(OR(E84=0,E84=""),"",+H84/E84)</f>
        <v/>
      </c>
      <c r="J84" s="34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</row>
    <row r="85" spans="1:45" s="11" customFormat="1">
      <c r="A85" s="9"/>
      <c r="B85" s="141" t="s">
        <v>85</v>
      </c>
      <c r="C85" s="142"/>
      <c r="D85" s="46"/>
      <c r="E85" s="46"/>
      <c r="F85" s="46"/>
      <c r="G85" s="47">
        <f t="shared" si="6"/>
        <v>0</v>
      </c>
      <c r="H85" s="47">
        <f t="shared" si="6"/>
        <v>0</v>
      </c>
      <c r="I85" s="67" t="str">
        <f t="shared" si="7"/>
        <v/>
      </c>
      <c r="J85" s="34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</row>
    <row r="86" spans="1:45" s="11" customFormat="1">
      <c r="A86" s="9"/>
      <c r="B86" s="137" t="s">
        <v>86</v>
      </c>
      <c r="C86" s="138"/>
      <c r="D86" s="6">
        <f>D84-D85</f>
        <v>0</v>
      </c>
      <c r="E86" s="6">
        <f>E84-E85</f>
        <v>0</v>
      </c>
      <c r="F86" s="6">
        <f>F84-F85</f>
        <v>0</v>
      </c>
      <c r="G86" s="6">
        <f t="shared" si="6"/>
        <v>0</v>
      </c>
      <c r="H86" s="6">
        <f t="shared" si="6"/>
        <v>0</v>
      </c>
      <c r="I86" s="48" t="str">
        <f t="shared" si="7"/>
        <v/>
      </c>
      <c r="J86" s="34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</row>
    <row r="87" spans="1:45" s="11" customFormat="1">
      <c r="A87" s="9"/>
      <c r="B87" s="123" t="s">
        <v>87</v>
      </c>
      <c r="C87" s="32"/>
      <c r="D87" s="7" t="str">
        <f>+IF(D84="","",D86/D84)</f>
        <v/>
      </c>
      <c r="E87" s="7" t="str">
        <f>+IF(E84="","",E86/E84)</f>
        <v/>
      </c>
      <c r="F87" s="7" t="str">
        <f>+IF(F84="","",F86/$F$84)</f>
        <v/>
      </c>
      <c r="G87" s="7">
        <f>IF(D87="",0,E87-D87)</f>
        <v>0</v>
      </c>
      <c r="H87" s="7">
        <f>IF(F87="",0,F87-E87)</f>
        <v>0</v>
      </c>
      <c r="I87" s="48" t="str">
        <f t="shared" si="7"/>
        <v/>
      </c>
      <c r="J87" s="34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</row>
    <row r="88" spans="1:45" s="11" customFormat="1">
      <c r="A88" s="9"/>
      <c r="B88" s="137" t="s">
        <v>88</v>
      </c>
      <c r="C88" s="138"/>
      <c r="D88" s="8"/>
      <c r="E88" s="8"/>
      <c r="F88" s="8"/>
      <c r="G88" s="6">
        <f>E88-D88</f>
        <v>0</v>
      </c>
      <c r="H88" s="6">
        <f>F88-E88</f>
        <v>0</v>
      </c>
      <c r="I88" s="48" t="str">
        <f t="shared" si="7"/>
        <v/>
      </c>
      <c r="J88" s="34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</row>
    <row r="89" spans="1:45" s="11" customFormat="1" ht="14.5" thickBot="1">
      <c r="A89" s="9"/>
      <c r="B89" s="69" t="s">
        <v>89</v>
      </c>
      <c r="C89" s="70"/>
      <c r="D89" s="71" t="str">
        <f>+IF(D84="","",D88/D84)</f>
        <v/>
      </c>
      <c r="E89" s="71" t="str">
        <f>+IF(E84="","",E88/E84)</f>
        <v/>
      </c>
      <c r="F89" s="71" t="str">
        <f>+IF(F84="","",F88/$F$84)</f>
        <v/>
      </c>
      <c r="G89" s="71">
        <f>IF(D89="",0,E89-D89)</f>
        <v>0</v>
      </c>
      <c r="H89" s="71">
        <f>IF(F89="",0,F89-E89)</f>
        <v>0</v>
      </c>
      <c r="I89" s="72" t="str">
        <f t="shared" si="7"/>
        <v/>
      </c>
      <c r="J89" s="34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</row>
    <row r="90" spans="1:45" s="11" customFormat="1" ht="15.75" customHeight="1">
      <c r="A90" s="9"/>
      <c r="B90" s="139" t="s">
        <v>90</v>
      </c>
      <c r="C90" s="140"/>
      <c r="D90" s="76">
        <f>D86-D88</f>
        <v>0</v>
      </c>
      <c r="E90" s="76">
        <f>E86-E88</f>
        <v>0</v>
      </c>
      <c r="F90" s="76">
        <f>F86-F88</f>
        <v>0</v>
      </c>
      <c r="G90" s="76">
        <f>E90-D90</f>
        <v>0</v>
      </c>
      <c r="H90" s="76">
        <f>F90-E90</f>
        <v>0</v>
      </c>
      <c r="I90" s="77" t="str">
        <f t="shared" si="7"/>
        <v/>
      </c>
      <c r="J90" s="34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</row>
    <row r="91" spans="1:45" s="11" customFormat="1" ht="13.5" customHeight="1" thickBot="1">
      <c r="A91" s="9"/>
      <c r="B91" s="78" t="s">
        <v>89</v>
      </c>
      <c r="C91" s="79"/>
      <c r="D91" s="80" t="str">
        <f>+IF(D84="","",D90/D84)</f>
        <v/>
      </c>
      <c r="E91" s="80" t="str">
        <f>+IF(E84="","",E90/E84)</f>
        <v/>
      </c>
      <c r="F91" s="80" t="str">
        <f>+IF(F84="","",F90/F84)</f>
        <v/>
      </c>
      <c r="G91" s="80">
        <f>IF(D91="",0,E91-D91)</f>
        <v>0</v>
      </c>
      <c r="H91" s="80">
        <f>IF(F91="",0,F91-E91)</f>
        <v>0</v>
      </c>
      <c r="I91" s="81" t="str">
        <f t="shared" si="7"/>
        <v/>
      </c>
      <c r="J91" s="34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</row>
    <row r="92" spans="1:45" s="11" customFormat="1">
      <c r="A92" s="9"/>
      <c r="B92" s="141" t="s">
        <v>91</v>
      </c>
      <c r="C92" s="142"/>
      <c r="D92" s="47">
        <f>SUM(D93:D95)</f>
        <v>0</v>
      </c>
      <c r="E92" s="47">
        <f>SUM(E93:E95)</f>
        <v>0</v>
      </c>
      <c r="F92" s="47">
        <f>SUM(F93:F95)</f>
        <v>0</v>
      </c>
      <c r="G92" s="47">
        <f t="shared" ref="G92:H100" si="8">E92-D92</f>
        <v>0</v>
      </c>
      <c r="H92" s="47">
        <f t="shared" si="8"/>
        <v>0</v>
      </c>
      <c r="I92" s="67" t="str">
        <f t="shared" si="7"/>
        <v/>
      </c>
      <c r="J92" s="34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</row>
    <row r="93" spans="1:45" s="11" customFormat="1">
      <c r="A93" s="9"/>
      <c r="B93" s="150" t="s">
        <v>92</v>
      </c>
      <c r="C93" s="138"/>
      <c r="D93" s="97"/>
      <c r="E93" s="97"/>
      <c r="F93" s="97"/>
      <c r="G93" s="6">
        <f t="shared" si="8"/>
        <v>0</v>
      </c>
      <c r="H93" s="6">
        <f t="shared" si="8"/>
        <v>0</v>
      </c>
      <c r="I93" s="48" t="str">
        <f t="shared" si="7"/>
        <v/>
      </c>
      <c r="J93" s="34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</row>
    <row r="94" spans="1:45" s="11" customFormat="1">
      <c r="A94" s="9"/>
      <c r="B94" s="150" t="s">
        <v>93</v>
      </c>
      <c r="C94" s="138"/>
      <c r="D94" s="97"/>
      <c r="E94" s="97"/>
      <c r="F94" s="97"/>
      <c r="G94" s="6">
        <f t="shared" si="8"/>
        <v>0</v>
      </c>
      <c r="H94" s="6">
        <f t="shared" si="8"/>
        <v>0</v>
      </c>
      <c r="I94" s="48" t="str">
        <f t="shared" si="7"/>
        <v/>
      </c>
      <c r="J94" s="34"/>
      <c r="K94" s="1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</row>
    <row r="95" spans="1:45" s="11" customFormat="1">
      <c r="A95" s="9"/>
      <c r="B95" s="150" t="s">
        <v>94</v>
      </c>
      <c r="C95" s="138"/>
      <c r="D95" s="97"/>
      <c r="E95" s="97"/>
      <c r="F95" s="97"/>
      <c r="G95" s="6">
        <f t="shared" si="8"/>
        <v>0</v>
      </c>
      <c r="H95" s="6">
        <f t="shared" si="8"/>
        <v>0</v>
      </c>
      <c r="I95" s="48" t="str">
        <f t="shared" si="7"/>
        <v/>
      </c>
      <c r="J95" s="34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</row>
    <row r="96" spans="1:45" s="11" customFormat="1">
      <c r="A96" s="9"/>
      <c r="B96" s="137" t="s">
        <v>95</v>
      </c>
      <c r="C96" s="138"/>
      <c r="D96" s="6">
        <f>SUM(D97:D99)</f>
        <v>0</v>
      </c>
      <c r="E96" s="6">
        <f>SUM(E97:E99)</f>
        <v>0</v>
      </c>
      <c r="F96" s="6">
        <f>SUM(F97:F99)</f>
        <v>0</v>
      </c>
      <c r="G96" s="6">
        <f t="shared" si="8"/>
        <v>0</v>
      </c>
      <c r="H96" s="6">
        <f t="shared" si="8"/>
        <v>0</v>
      </c>
      <c r="I96" s="48" t="str">
        <f t="shared" si="7"/>
        <v/>
      </c>
      <c r="J96" s="34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</row>
    <row r="97" spans="1:45" s="11" customFormat="1">
      <c r="A97" s="9"/>
      <c r="B97" s="150" t="s">
        <v>96</v>
      </c>
      <c r="C97" s="138"/>
      <c r="D97" s="97"/>
      <c r="E97" s="97"/>
      <c r="F97" s="97"/>
      <c r="G97" s="6">
        <f t="shared" si="8"/>
        <v>0</v>
      </c>
      <c r="H97" s="6">
        <f t="shared" si="8"/>
        <v>0</v>
      </c>
      <c r="I97" s="48" t="str">
        <f t="shared" si="7"/>
        <v/>
      </c>
      <c r="J97" s="34"/>
      <c r="K97" s="1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</row>
    <row r="98" spans="1:45" s="11" customFormat="1">
      <c r="A98" s="9"/>
      <c r="B98" s="150" t="s">
        <v>97</v>
      </c>
      <c r="C98" s="138"/>
      <c r="D98" s="97"/>
      <c r="E98" s="97"/>
      <c r="F98" s="97"/>
      <c r="G98" s="6">
        <f t="shared" si="8"/>
        <v>0</v>
      </c>
      <c r="H98" s="6">
        <f t="shared" si="8"/>
        <v>0</v>
      </c>
      <c r="I98" s="48" t="str">
        <f t="shared" si="7"/>
        <v/>
      </c>
      <c r="J98" s="34"/>
      <c r="K98" s="1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</row>
    <row r="99" spans="1:45" s="11" customFormat="1" ht="14.5" thickBot="1">
      <c r="A99" s="9"/>
      <c r="B99" s="169" t="s">
        <v>94</v>
      </c>
      <c r="C99" s="147"/>
      <c r="D99" s="98"/>
      <c r="E99" s="98"/>
      <c r="F99" s="98"/>
      <c r="G99" s="73">
        <f t="shared" si="8"/>
        <v>0</v>
      </c>
      <c r="H99" s="73">
        <f t="shared" si="8"/>
        <v>0</v>
      </c>
      <c r="I99" s="72" t="str">
        <f t="shared" si="7"/>
        <v/>
      </c>
      <c r="J99" s="34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</row>
    <row r="100" spans="1:45" s="11" customFormat="1">
      <c r="A100" s="9"/>
      <c r="B100" s="139" t="s">
        <v>98</v>
      </c>
      <c r="C100" s="140"/>
      <c r="D100" s="76">
        <f>D90+D92-D96</f>
        <v>0</v>
      </c>
      <c r="E100" s="76">
        <f>E90+E92-E96</f>
        <v>0</v>
      </c>
      <c r="F100" s="76">
        <f>F90+F92-F96</f>
        <v>0</v>
      </c>
      <c r="G100" s="76">
        <f t="shared" si="8"/>
        <v>0</v>
      </c>
      <c r="H100" s="76">
        <f t="shared" si="8"/>
        <v>0</v>
      </c>
      <c r="I100" s="77" t="str">
        <f t="shared" si="7"/>
        <v/>
      </c>
      <c r="J100" s="34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</row>
    <row r="101" spans="1:45" s="11" customFormat="1" ht="14.5" thickBot="1">
      <c r="A101" s="9"/>
      <c r="B101" s="78" t="s">
        <v>99</v>
      </c>
      <c r="C101" s="79"/>
      <c r="D101" s="80" t="str">
        <f>+IF(D84="","",D100/D84)</f>
        <v/>
      </c>
      <c r="E101" s="80" t="str">
        <f>+IF(E84="","",E100/E84)</f>
        <v/>
      </c>
      <c r="F101" s="80" t="str">
        <f>+IF(F84="","",F100/$F$84)</f>
        <v/>
      </c>
      <c r="G101" s="80">
        <f>IF(D101="",0,E101-D101)</f>
        <v>0</v>
      </c>
      <c r="H101" s="80">
        <f>IF(F101="",0,F101-E101)</f>
        <v>0</v>
      </c>
      <c r="I101" s="81" t="str">
        <f t="shared" si="7"/>
        <v/>
      </c>
      <c r="J101" s="34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</row>
    <row r="102" spans="1:45" s="11" customFormat="1">
      <c r="A102" s="9"/>
      <c r="B102" s="131" t="s">
        <v>100</v>
      </c>
      <c r="C102" s="132"/>
      <c r="D102" s="46"/>
      <c r="E102" s="46"/>
      <c r="F102" s="46"/>
      <c r="G102" s="47">
        <f t="shared" ref="G102:H107" si="9">E102-D102</f>
        <v>0</v>
      </c>
      <c r="H102" s="47">
        <f t="shared" si="9"/>
        <v>0</v>
      </c>
      <c r="I102" s="67" t="str">
        <f t="shared" si="7"/>
        <v/>
      </c>
      <c r="J102" s="34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</row>
    <row r="103" spans="1:45" s="11" customFormat="1">
      <c r="A103" s="9"/>
      <c r="B103" s="131" t="s">
        <v>101</v>
      </c>
      <c r="C103" s="132"/>
      <c r="D103" s="74"/>
      <c r="E103" s="74"/>
      <c r="F103" s="74"/>
      <c r="G103" s="73">
        <f t="shared" si="9"/>
        <v>0</v>
      </c>
      <c r="H103" s="73">
        <f t="shared" si="9"/>
        <v>0</v>
      </c>
      <c r="I103" s="72" t="str">
        <f t="shared" si="7"/>
        <v/>
      </c>
      <c r="J103" s="34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</row>
    <row r="104" spans="1:45" s="11" customFormat="1">
      <c r="A104" s="9"/>
      <c r="B104" s="133" t="s">
        <v>102</v>
      </c>
      <c r="C104" s="134"/>
      <c r="D104" s="5">
        <f>D100+D102-D103</f>
        <v>0</v>
      </c>
      <c r="E104" s="5">
        <f>E100+E102-E103</f>
        <v>0</v>
      </c>
      <c r="F104" s="5">
        <f>F100+F102-F103</f>
        <v>0</v>
      </c>
      <c r="G104" s="5">
        <f t="shared" si="9"/>
        <v>0</v>
      </c>
      <c r="H104" s="5">
        <f t="shared" si="9"/>
        <v>0</v>
      </c>
      <c r="I104" s="54" t="str">
        <f t="shared" si="7"/>
        <v/>
      </c>
      <c r="J104" s="34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</row>
    <row r="105" spans="1:45" s="11" customFormat="1">
      <c r="A105" s="9"/>
      <c r="B105" s="141" t="s">
        <v>103</v>
      </c>
      <c r="C105" s="142"/>
      <c r="D105" s="46"/>
      <c r="E105" s="46"/>
      <c r="F105" s="46"/>
      <c r="G105" s="47">
        <f t="shared" si="9"/>
        <v>0</v>
      </c>
      <c r="H105" s="47">
        <f t="shared" si="9"/>
        <v>0</v>
      </c>
      <c r="I105" s="67" t="str">
        <f t="shared" si="7"/>
        <v/>
      </c>
      <c r="J105" s="34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</row>
    <row r="106" spans="1:45" s="11" customFormat="1" ht="14.5" thickBot="1">
      <c r="A106" s="9"/>
      <c r="B106" s="146" t="s">
        <v>104</v>
      </c>
      <c r="C106" s="147"/>
      <c r="D106" s="74"/>
      <c r="E106" s="74"/>
      <c r="F106" s="74"/>
      <c r="G106" s="73">
        <f t="shared" si="9"/>
        <v>0</v>
      </c>
      <c r="H106" s="73">
        <f t="shared" si="9"/>
        <v>0</v>
      </c>
      <c r="I106" s="72" t="str">
        <f t="shared" si="7"/>
        <v/>
      </c>
      <c r="J106" s="34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</row>
    <row r="107" spans="1:45" s="11" customFormat="1">
      <c r="A107" s="9"/>
      <c r="B107" s="139" t="s">
        <v>105</v>
      </c>
      <c r="C107" s="140"/>
      <c r="D107" s="76">
        <f>D104-D105-D106</f>
        <v>0</v>
      </c>
      <c r="E107" s="76">
        <f>E104-E105-E106</f>
        <v>0</v>
      </c>
      <c r="F107" s="76">
        <f>F104-F105-F106</f>
        <v>0</v>
      </c>
      <c r="G107" s="76">
        <f t="shared" si="9"/>
        <v>0</v>
      </c>
      <c r="H107" s="76">
        <f t="shared" si="9"/>
        <v>0</v>
      </c>
      <c r="I107" s="77" t="str">
        <f t="shared" si="7"/>
        <v/>
      </c>
      <c r="J107" s="34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</row>
    <row r="108" spans="1:45" s="11" customFormat="1" ht="14.5" thickBot="1">
      <c r="A108" s="9"/>
      <c r="B108" s="78" t="s">
        <v>106</v>
      </c>
      <c r="C108" s="79"/>
      <c r="D108" s="80" t="str">
        <f>+IF(D84="","",D107/D84)</f>
        <v/>
      </c>
      <c r="E108" s="80" t="str">
        <f>+IF(E84="","",E107/E84)</f>
        <v/>
      </c>
      <c r="F108" s="80" t="str">
        <f>+IF(F84="","",F107/$F$84)</f>
        <v/>
      </c>
      <c r="G108" s="80">
        <f>IF(D108="",0,E108-D108)</f>
        <v>0</v>
      </c>
      <c r="H108" s="80">
        <f>IF(F108="",0,F108-E108)</f>
        <v>0</v>
      </c>
      <c r="I108" s="81" t="str">
        <f t="shared" si="7"/>
        <v/>
      </c>
      <c r="J108" s="34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</row>
    <row r="109" spans="1:45" s="11" customFormat="1" hidden="1">
      <c r="A109" s="9"/>
      <c r="B109" s="141"/>
      <c r="C109" s="142"/>
      <c r="D109" s="126"/>
      <c r="E109" s="126"/>
      <c r="F109" s="126"/>
      <c r="G109" s="47">
        <f t="shared" ref="G109:H117" si="10">E109-D109</f>
        <v>0</v>
      </c>
      <c r="H109" s="47">
        <f t="shared" si="10"/>
        <v>0</v>
      </c>
      <c r="I109" s="67" t="str">
        <f t="shared" si="7"/>
        <v/>
      </c>
      <c r="J109" s="34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</row>
    <row r="110" spans="1:45" s="11" customFormat="1" hidden="1">
      <c r="A110" s="9"/>
      <c r="B110" s="137"/>
      <c r="C110" s="138"/>
      <c r="D110" s="127"/>
      <c r="E110" s="127"/>
      <c r="F110" s="127"/>
      <c r="G110" s="6">
        <f t="shared" si="10"/>
        <v>0</v>
      </c>
      <c r="H110" s="6">
        <f t="shared" si="10"/>
        <v>0</v>
      </c>
      <c r="I110" s="48" t="str">
        <f t="shared" si="7"/>
        <v/>
      </c>
      <c r="J110" s="34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</row>
    <row r="111" spans="1:45" s="11" customFormat="1" hidden="1">
      <c r="A111" s="9"/>
      <c r="B111" s="137"/>
      <c r="C111" s="138"/>
      <c r="D111" s="127"/>
      <c r="E111" s="127"/>
      <c r="F111" s="127"/>
      <c r="G111" s="6">
        <f t="shared" si="10"/>
        <v>0</v>
      </c>
      <c r="H111" s="6">
        <f t="shared" si="10"/>
        <v>0</v>
      </c>
      <c r="I111" s="48" t="str">
        <f t="shared" si="7"/>
        <v/>
      </c>
      <c r="J111" s="34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</row>
    <row r="112" spans="1:45" s="11" customFormat="1" hidden="1">
      <c r="A112" s="9"/>
      <c r="B112" s="137"/>
      <c r="C112" s="138"/>
      <c r="D112" s="6">
        <f>D107+D109-D110-D111</f>
        <v>0</v>
      </c>
      <c r="E112" s="6">
        <f>E107+E109-E110-E111</f>
        <v>0</v>
      </c>
      <c r="F112" s="6">
        <f>F107+F109-F110-F111</f>
        <v>0</v>
      </c>
      <c r="G112" s="6">
        <f t="shared" si="10"/>
        <v>0</v>
      </c>
      <c r="H112" s="6">
        <f t="shared" si="10"/>
        <v>0</v>
      </c>
      <c r="I112" s="48" t="str">
        <f t="shared" si="7"/>
        <v/>
      </c>
      <c r="J112" s="34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</row>
    <row r="113" spans="1:45" s="11" customFormat="1" hidden="1">
      <c r="A113" s="9"/>
      <c r="B113" s="143"/>
      <c r="C113" s="128"/>
      <c r="D113" s="127"/>
      <c r="E113" s="127"/>
      <c r="F113" s="127"/>
      <c r="G113" s="6">
        <f t="shared" si="10"/>
        <v>0</v>
      </c>
      <c r="H113" s="6">
        <f t="shared" si="10"/>
        <v>0</v>
      </c>
      <c r="I113" s="48" t="str">
        <f t="shared" si="7"/>
        <v/>
      </c>
      <c r="J113" s="34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</row>
    <row r="114" spans="1:45" s="11" customFormat="1" hidden="1">
      <c r="A114" s="9"/>
      <c r="B114" s="144"/>
      <c r="C114" s="128"/>
      <c r="D114" s="127"/>
      <c r="E114" s="127"/>
      <c r="F114" s="127"/>
      <c r="G114" s="6">
        <f t="shared" si="10"/>
        <v>0</v>
      </c>
      <c r="H114" s="6">
        <f t="shared" si="10"/>
        <v>0</v>
      </c>
      <c r="I114" s="48" t="str">
        <f t="shared" si="7"/>
        <v/>
      </c>
      <c r="J114" s="34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</row>
    <row r="115" spans="1:45" s="11" customFormat="1" hidden="1">
      <c r="A115" s="9"/>
      <c r="B115" s="144"/>
      <c r="C115" s="128"/>
      <c r="D115" s="127"/>
      <c r="E115" s="127"/>
      <c r="F115" s="127"/>
      <c r="G115" s="6">
        <f t="shared" si="10"/>
        <v>0</v>
      </c>
      <c r="H115" s="6">
        <f t="shared" si="10"/>
        <v>0</v>
      </c>
      <c r="I115" s="48" t="str">
        <f t="shared" si="7"/>
        <v/>
      </c>
      <c r="J115" s="34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</row>
    <row r="116" spans="1:45" s="11" customFormat="1" ht="16.5" hidden="1" customHeight="1">
      <c r="A116" s="9"/>
      <c r="B116" s="145"/>
      <c r="C116" s="128"/>
      <c r="D116" s="127"/>
      <c r="E116" s="127"/>
      <c r="F116" s="127"/>
      <c r="G116" s="6">
        <f t="shared" si="10"/>
        <v>0</v>
      </c>
      <c r="H116" s="6">
        <f t="shared" si="10"/>
        <v>0</v>
      </c>
      <c r="I116" s="48" t="str">
        <f t="shared" si="7"/>
        <v/>
      </c>
      <c r="J116" s="34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</row>
    <row r="117" spans="1:45" s="11" customFormat="1" ht="14.5" hidden="1" thickBot="1">
      <c r="A117" s="9"/>
      <c r="B117" s="135"/>
      <c r="C117" s="136"/>
      <c r="D117" s="64">
        <f>D112-SUM(D113:D116)</f>
        <v>0</v>
      </c>
      <c r="E117" s="64">
        <f>E112-SUM(E113:E116)</f>
        <v>0</v>
      </c>
      <c r="F117" s="64">
        <f>F112-SUM(F113:F116)</f>
        <v>0</v>
      </c>
      <c r="G117" s="64">
        <f t="shared" si="10"/>
        <v>0</v>
      </c>
      <c r="H117" s="64">
        <f t="shared" si="10"/>
        <v>0</v>
      </c>
      <c r="I117" s="65" t="str">
        <f t="shared" si="7"/>
        <v/>
      </c>
      <c r="J117" s="34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</row>
    <row r="118" spans="1:45" s="11" customFormat="1">
      <c r="B118" s="9"/>
      <c r="C118" s="9"/>
      <c r="D118" s="9"/>
      <c r="E118" s="9"/>
      <c r="F118" s="9"/>
      <c r="G118" s="9"/>
      <c r="H118" s="9"/>
      <c r="I118" s="9"/>
      <c r="J118" s="9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</row>
    <row r="119" spans="1:45" s="11" customForma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</row>
    <row r="120" spans="1:45" s="11" customForma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</row>
    <row r="121" spans="1:45" s="11" customForma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</row>
    <row r="122" spans="1:45" s="11" customForma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</row>
    <row r="123" spans="1:45" s="11" customForma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</row>
    <row r="124" spans="1:45" s="11" customForma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</row>
    <row r="125" spans="1:45" s="11" customForma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</row>
    <row r="126" spans="1:45" s="11" customForma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</row>
    <row r="127" spans="1:45" s="11" customForma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</row>
  </sheetData>
  <mergeCells count="43">
    <mergeCell ref="B86:C86"/>
    <mergeCell ref="B95:C95"/>
    <mergeCell ref="B97:C97"/>
    <mergeCell ref="B70:C70"/>
    <mergeCell ref="B49:B56"/>
    <mergeCell ref="B57:B62"/>
    <mergeCell ref="B64:B69"/>
    <mergeCell ref="B73:C73"/>
    <mergeCell ref="B74:C74"/>
    <mergeCell ref="D2:I2"/>
    <mergeCell ref="B44:C44"/>
    <mergeCell ref="B45:C45"/>
    <mergeCell ref="B19:C19"/>
    <mergeCell ref="B20:B32"/>
    <mergeCell ref="B33:B43"/>
    <mergeCell ref="H18:I18"/>
    <mergeCell ref="B48:C48"/>
    <mergeCell ref="B63:C63"/>
    <mergeCell ref="B102:C102"/>
    <mergeCell ref="B88:C88"/>
    <mergeCell ref="B90:C90"/>
    <mergeCell ref="B92:C92"/>
    <mergeCell ref="B93:C93"/>
    <mergeCell ref="B96:C96"/>
    <mergeCell ref="B100:C100"/>
    <mergeCell ref="B83:C83"/>
    <mergeCell ref="B84:C84"/>
    <mergeCell ref="B94:C94"/>
    <mergeCell ref="B99:C99"/>
    <mergeCell ref="B98:C98"/>
    <mergeCell ref="B77:C77"/>
    <mergeCell ref="B85:C85"/>
    <mergeCell ref="B103:C103"/>
    <mergeCell ref="B104:C104"/>
    <mergeCell ref="B117:C117"/>
    <mergeCell ref="B111:C111"/>
    <mergeCell ref="B112:C112"/>
    <mergeCell ref="B107:C107"/>
    <mergeCell ref="B109:C109"/>
    <mergeCell ref="B110:C110"/>
    <mergeCell ref="B113:B116"/>
    <mergeCell ref="B105:C105"/>
    <mergeCell ref="B106:C106"/>
  </mergeCells>
  <phoneticPr fontId="3"/>
  <printOptions horizontalCentered="1"/>
  <pageMargins left="0" right="0" top="0.59055118110236227" bottom="0" header="0.59055118110236227" footer="0"/>
  <pageSetup paperSize="9" scale="71" fitToHeight="0" orientation="portrait" r:id="rId1"/>
  <headerFooter alignWithMargins="0"/>
  <rowBreaks count="1" manualBreakCount="1">
    <brk id="72" max="9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127"/>
  <sheetViews>
    <sheetView zoomScale="75" workbookViewId="0"/>
  </sheetViews>
  <sheetFormatPr defaultColWidth="10.26953125" defaultRowHeight="14"/>
  <cols>
    <col min="1" max="1" width="3.81640625" style="9" customWidth="1"/>
    <col min="2" max="2" width="4" style="9" customWidth="1"/>
    <col min="3" max="3" width="43.1796875" style="9" customWidth="1"/>
    <col min="4" max="9" width="14.453125" style="9" customWidth="1"/>
    <col min="10" max="10" width="5.81640625" style="9" customWidth="1"/>
    <col min="11" max="11" width="10.26953125" style="10" customWidth="1"/>
    <col min="12" max="12" width="12" style="10" bestFit="1" customWidth="1"/>
    <col min="13" max="27" width="10.26953125" style="10" customWidth="1"/>
    <col min="28" max="16384" width="10.26953125" style="9"/>
  </cols>
  <sheetData>
    <row r="1" spans="1:45" s="11" customFormat="1" ht="25.5" customHeight="1" thickBot="1">
      <c r="A1" s="9"/>
      <c r="B1" s="103" t="s">
        <v>107</v>
      </c>
      <c r="C1" s="9"/>
      <c r="D1" s="9"/>
      <c r="E1" s="9"/>
      <c r="F1" s="9"/>
      <c r="G1" s="9"/>
      <c r="H1" s="9"/>
      <c r="I1" s="9"/>
      <c r="J1" s="9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s="11" customFormat="1" ht="27.75" customHeight="1">
      <c r="A2" s="9"/>
      <c r="B2" s="83">
        <v>1</v>
      </c>
      <c r="C2" s="104" t="s">
        <v>108</v>
      </c>
      <c r="D2" s="151" t="s">
        <v>109</v>
      </c>
      <c r="E2" s="152"/>
      <c r="F2" s="152"/>
      <c r="G2" s="152"/>
      <c r="H2" s="152"/>
      <c r="I2" s="153"/>
      <c r="J2" s="38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1:45" s="11" customFormat="1" ht="21.75" customHeight="1">
      <c r="A3" s="9"/>
      <c r="B3" s="84">
        <v>2</v>
      </c>
      <c r="C3" s="105" t="s">
        <v>110</v>
      </c>
      <c r="D3" s="13" t="s">
        <v>111</v>
      </c>
      <c r="E3" s="12"/>
      <c r="F3" s="12"/>
      <c r="G3" s="12"/>
      <c r="H3" s="12"/>
      <c r="I3" s="85"/>
      <c r="J3" s="39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s="11" customFormat="1" ht="21.75" customHeight="1">
      <c r="A4" s="9"/>
      <c r="B4" s="84">
        <v>3</v>
      </c>
      <c r="C4" s="105" t="s">
        <v>6</v>
      </c>
      <c r="D4" s="13" t="s">
        <v>112</v>
      </c>
      <c r="E4" s="12"/>
      <c r="F4" s="12"/>
      <c r="G4" s="12"/>
      <c r="H4" s="12"/>
      <c r="I4" s="85"/>
      <c r="J4" s="39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5" s="11" customFormat="1" ht="21.75" customHeight="1">
      <c r="A5" s="9"/>
      <c r="B5" s="84">
        <v>4</v>
      </c>
      <c r="C5" s="105" t="s">
        <v>113</v>
      </c>
      <c r="D5" s="13" t="s">
        <v>114</v>
      </c>
      <c r="E5" s="12"/>
      <c r="F5" s="12"/>
      <c r="G5" s="12"/>
      <c r="H5" s="12"/>
      <c r="I5" s="85"/>
      <c r="J5" s="39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45" s="11" customFormat="1" ht="21.75" customHeight="1">
      <c r="A6" s="9"/>
      <c r="B6" s="84">
        <v>5</v>
      </c>
      <c r="C6" s="105" t="s">
        <v>115</v>
      </c>
      <c r="D6" s="13" t="s">
        <v>116</v>
      </c>
      <c r="E6" s="12"/>
      <c r="F6" s="12"/>
      <c r="G6" s="12"/>
      <c r="H6" s="12"/>
      <c r="I6" s="85"/>
      <c r="J6" s="39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45" s="11" customFormat="1" ht="21.75" customHeight="1">
      <c r="A7" s="9"/>
      <c r="B7" s="84">
        <v>6</v>
      </c>
      <c r="C7" s="105" t="s">
        <v>117</v>
      </c>
      <c r="D7" s="13" t="s">
        <v>118</v>
      </c>
      <c r="E7" s="12"/>
      <c r="F7" s="12"/>
      <c r="G7" s="12"/>
      <c r="H7" s="12"/>
      <c r="I7" s="85"/>
      <c r="J7" s="39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45" s="11" customFormat="1" ht="27.75" customHeight="1">
      <c r="A8" s="9"/>
      <c r="B8" s="84">
        <v>7</v>
      </c>
      <c r="C8" s="105" t="s">
        <v>119</v>
      </c>
      <c r="D8" s="129" t="s">
        <v>120</v>
      </c>
      <c r="E8" s="14">
        <v>0.1</v>
      </c>
      <c r="F8" s="129" t="s">
        <v>121</v>
      </c>
      <c r="G8" s="15">
        <v>0.05</v>
      </c>
      <c r="H8" s="130" t="s">
        <v>122</v>
      </c>
      <c r="I8" s="86">
        <v>0.03</v>
      </c>
      <c r="J8" s="4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</row>
    <row r="9" spans="1:45" s="11" customFormat="1" ht="27.75" customHeight="1">
      <c r="A9" s="9"/>
      <c r="B9" s="84">
        <v>9</v>
      </c>
      <c r="C9" s="106" t="s">
        <v>123</v>
      </c>
      <c r="D9" s="129" t="s">
        <v>124</v>
      </c>
      <c r="E9" s="14">
        <v>0.55000000000000004</v>
      </c>
      <c r="F9" s="129" t="s">
        <v>125</v>
      </c>
      <c r="G9" s="15">
        <v>0.25</v>
      </c>
      <c r="H9" s="130" t="s">
        <v>126</v>
      </c>
      <c r="I9" s="86">
        <v>0.05</v>
      </c>
      <c r="J9" s="4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</row>
    <row r="10" spans="1:45" s="18" customFormat="1" ht="27.75" customHeight="1">
      <c r="A10" s="16"/>
      <c r="B10" s="84">
        <v>10</v>
      </c>
      <c r="C10" s="106" t="s">
        <v>127</v>
      </c>
      <c r="D10" s="129">
        <v>1</v>
      </c>
      <c r="E10" s="14">
        <v>0.45</v>
      </c>
      <c r="F10" s="129">
        <v>2</v>
      </c>
      <c r="G10" s="15">
        <v>0.2</v>
      </c>
      <c r="H10" s="130">
        <v>3</v>
      </c>
      <c r="I10" s="86">
        <v>0.1</v>
      </c>
      <c r="J10" s="40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</row>
    <row r="11" spans="1:45" s="18" customFormat="1" ht="27.75" customHeight="1">
      <c r="A11" s="16"/>
      <c r="B11" s="84">
        <v>11</v>
      </c>
      <c r="C11" s="106" t="s">
        <v>128</v>
      </c>
      <c r="D11" s="129">
        <v>1</v>
      </c>
      <c r="E11" s="14">
        <v>0.4</v>
      </c>
      <c r="F11" s="129">
        <v>2</v>
      </c>
      <c r="G11" s="15">
        <v>0.25</v>
      </c>
      <c r="H11" s="130">
        <v>3</v>
      </c>
      <c r="I11" s="86">
        <v>0.15</v>
      </c>
      <c r="J11" s="40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</row>
    <row r="12" spans="1:45" s="11" customFormat="1" ht="21.75" customHeight="1">
      <c r="A12" s="9"/>
      <c r="B12" s="84">
        <v>8</v>
      </c>
      <c r="C12" s="105" t="s">
        <v>129</v>
      </c>
      <c r="D12" s="19" t="s">
        <v>191</v>
      </c>
      <c r="E12" s="20">
        <v>5002</v>
      </c>
      <c r="F12" s="19" t="s">
        <v>192</v>
      </c>
      <c r="G12" s="21">
        <v>5669</v>
      </c>
      <c r="H12" s="22" t="s">
        <v>193</v>
      </c>
      <c r="I12" s="87">
        <v>5236</v>
      </c>
      <c r="J12" s="41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</row>
    <row r="13" spans="1:45" s="11" customFormat="1" ht="21.75" customHeight="1">
      <c r="A13" s="9"/>
      <c r="B13" s="84">
        <v>12</v>
      </c>
      <c r="C13" s="105" t="s">
        <v>130</v>
      </c>
      <c r="D13" s="19" t="s">
        <v>188</v>
      </c>
      <c r="E13" s="14">
        <v>0.45</v>
      </c>
      <c r="F13" s="19" t="s">
        <v>189</v>
      </c>
      <c r="G13" s="15">
        <v>0.5</v>
      </c>
      <c r="H13" s="22" t="s">
        <v>190</v>
      </c>
      <c r="I13" s="86">
        <v>0.6</v>
      </c>
      <c r="J13" s="4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</row>
    <row r="14" spans="1:45" s="11" customFormat="1" ht="21.75" customHeight="1">
      <c r="A14" s="9"/>
      <c r="B14" s="84">
        <v>13</v>
      </c>
      <c r="C14" s="105" t="s">
        <v>131</v>
      </c>
      <c r="D14" s="19" t="s">
        <v>188</v>
      </c>
      <c r="E14" s="14">
        <v>0.3</v>
      </c>
      <c r="F14" s="19" t="s">
        <v>189</v>
      </c>
      <c r="G14" s="15">
        <v>0.25</v>
      </c>
      <c r="H14" s="22" t="s">
        <v>190</v>
      </c>
      <c r="I14" s="86">
        <v>0.4</v>
      </c>
      <c r="J14" s="4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</row>
    <row r="15" spans="1:45" s="11" customFormat="1" ht="21.75" customHeight="1">
      <c r="A15" s="9"/>
      <c r="B15" s="84">
        <v>14</v>
      </c>
      <c r="C15" s="105" t="s">
        <v>132</v>
      </c>
      <c r="D15" s="19" t="s">
        <v>188</v>
      </c>
      <c r="E15" s="14">
        <v>0.15</v>
      </c>
      <c r="F15" s="19" t="s">
        <v>189</v>
      </c>
      <c r="G15" s="15">
        <v>0.1</v>
      </c>
      <c r="H15" s="22" t="s">
        <v>190</v>
      </c>
      <c r="I15" s="86">
        <v>0.15</v>
      </c>
      <c r="J15" s="4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</row>
    <row r="16" spans="1:45" s="11" customFormat="1" ht="27.75" customHeight="1" thickBot="1">
      <c r="A16" s="9"/>
      <c r="B16" s="88">
        <v>15</v>
      </c>
      <c r="C16" s="107" t="s">
        <v>133</v>
      </c>
      <c r="D16" s="89" t="s">
        <v>188</v>
      </c>
      <c r="E16" s="90">
        <v>0.15</v>
      </c>
      <c r="F16" s="89" t="s">
        <v>189</v>
      </c>
      <c r="G16" s="91">
        <v>0.25</v>
      </c>
      <c r="H16" s="92" t="s">
        <v>190</v>
      </c>
      <c r="I16" s="93">
        <v>0.35</v>
      </c>
      <c r="J16" s="4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</row>
    <row r="17" spans="1:45" s="11" customFormat="1" ht="13.5" customHeight="1">
      <c r="A17" s="9"/>
      <c r="B17" s="82"/>
      <c r="C17" s="45"/>
      <c r="D17" s="9"/>
      <c r="E17" s="9"/>
      <c r="F17" s="9"/>
      <c r="G17" s="9"/>
      <c r="H17" s="9"/>
      <c r="I17" s="9"/>
      <c r="J17" s="9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</row>
    <row r="18" spans="1:45" s="11" customFormat="1" ht="27.75" customHeight="1" thickBot="1">
      <c r="A18" s="9"/>
      <c r="B18" s="44" t="s">
        <v>134</v>
      </c>
      <c r="C18" s="45"/>
      <c r="D18" s="9"/>
      <c r="E18" s="9"/>
      <c r="F18" s="108" t="s">
        <v>135</v>
      </c>
      <c r="G18" s="109"/>
      <c r="H18" s="163" t="s">
        <v>22</v>
      </c>
      <c r="I18" s="164"/>
      <c r="J18" s="42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</row>
    <row r="19" spans="1:45" s="11" customFormat="1" ht="14.5" thickBot="1">
      <c r="A19" s="9"/>
      <c r="B19" s="158" t="s">
        <v>136</v>
      </c>
      <c r="C19" s="159"/>
      <c r="D19" s="99" t="s">
        <v>191</v>
      </c>
      <c r="E19" s="99" t="s">
        <v>192</v>
      </c>
      <c r="F19" s="110" t="s">
        <v>193</v>
      </c>
      <c r="G19" s="111" t="s">
        <v>194</v>
      </c>
      <c r="H19" s="100" t="s">
        <v>195</v>
      </c>
      <c r="I19" s="101" t="s">
        <v>137</v>
      </c>
      <c r="J19" s="112"/>
      <c r="K19" s="10"/>
      <c r="L19" s="23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</row>
    <row r="20" spans="1:45" s="11" customFormat="1">
      <c r="A20" s="9"/>
      <c r="B20" s="145"/>
      <c r="C20" s="113" t="s">
        <v>138</v>
      </c>
      <c r="D20" s="46"/>
      <c r="E20" s="46"/>
      <c r="F20" s="46"/>
      <c r="G20" s="47">
        <f t="shared" ref="G20:H45" si="0">E20-D20</f>
        <v>0</v>
      </c>
      <c r="H20" s="47">
        <f t="shared" si="0"/>
        <v>0</v>
      </c>
      <c r="I20" s="67" t="str">
        <f t="shared" ref="I20:I45" si="1">IF(OR(E20=0,E20=""),"",+H20/E20)</f>
        <v/>
      </c>
      <c r="J20" s="34"/>
      <c r="K20" s="10"/>
      <c r="L20" s="24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</row>
    <row r="21" spans="1:45" s="11" customFormat="1">
      <c r="A21" s="9"/>
      <c r="B21" s="160"/>
      <c r="C21" s="114" t="s">
        <v>139</v>
      </c>
      <c r="D21" s="8"/>
      <c r="E21" s="8"/>
      <c r="F21" s="8"/>
      <c r="G21" s="6">
        <f t="shared" si="0"/>
        <v>0</v>
      </c>
      <c r="H21" s="6">
        <f t="shared" si="0"/>
        <v>0</v>
      </c>
      <c r="I21" s="48" t="str">
        <f t="shared" si="1"/>
        <v/>
      </c>
      <c r="J21" s="34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</row>
    <row r="22" spans="1:45" s="11" customFormat="1">
      <c r="A22" s="9"/>
      <c r="B22" s="160"/>
      <c r="C22" s="114" t="s">
        <v>27</v>
      </c>
      <c r="D22" s="8"/>
      <c r="E22" s="8"/>
      <c r="F22" s="8"/>
      <c r="G22" s="6">
        <f t="shared" si="0"/>
        <v>0</v>
      </c>
      <c r="H22" s="6">
        <f t="shared" si="0"/>
        <v>0</v>
      </c>
      <c r="I22" s="48" t="str">
        <f t="shared" si="1"/>
        <v/>
      </c>
      <c r="J22" s="34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</row>
    <row r="23" spans="1:45" s="11" customFormat="1">
      <c r="A23" s="9"/>
      <c r="B23" s="160"/>
      <c r="C23" s="114" t="s">
        <v>140</v>
      </c>
      <c r="D23" s="8"/>
      <c r="E23" s="8"/>
      <c r="F23" s="8"/>
      <c r="G23" s="6">
        <f t="shared" si="0"/>
        <v>0</v>
      </c>
      <c r="H23" s="6">
        <f t="shared" si="0"/>
        <v>0</v>
      </c>
      <c r="I23" s="48" t="str">
        <f t="shared" si="1"/>
        <v/>
      </c>
      <c r="J23" s="34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</row>
    <row r="24" spans="1:45" s="11" customFormat="1">
      <c r="A24" s="9"/>
      <c r="B24" s="160"/>
      <c r="C24" s="114" t="s">
        <v>29</v>
      </c>
      <c r="D24" s="6">
        <f>SUM(D25:D27)</f>
        <v>0</v>
      </c>
      <c r="E24" s="6">
        <f>SUM(E25:E27)</f>
        <v>0</v>
      </c>
      <c r="F24" s="6">
        <f>SUM(F25:F27)</f>
        <v>0</v>
      </c>
      <c r="G24" s="6">
        <f t="shared" si="0"/>
        <v>0</v>
      </c>
      <c r="H24" s="6">
        <f t="shared" si="0"/>
        <v>0</v>
      </c>
      <c r="I24" s="48" t="str">
        <f t="shared" si="1"/>
        <v/>
      </c>
      <c r="J24" s="34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</row>
    <row r="25" spans="1:45" s="11" customFormat="1">
      <c r="A25" s="9"/>
      <c r="B25" s="160"/>
      <c r="C25" s="4" t="s">
        <v>141</v>
      </c>
      <c r="D25" s="25"/>
      <c r="E25" s="25"/>
      <c r="F25" s="25"/>
      <c r="G25" s="6">
        <f t="shared" si="0"/>
        <v>0</v>
      </c>
      <c r="H25" s="6">
        <f t="shared" si="0"/>
        <v>0</v>
      </c>
      <c r="I25" s="48" t="str">
        <f t="shared" si="1"/>
        <v/>
      </c>
      <c r="J25" s="34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</row>
    <row r="26" spans="1:45" s="11" customFormat="1">
      <c r="A26" s="9"/>
      <c r="B26" s="160"/>
      <c r="C26" s="4" t="s">
        <v>142</v>
      </c>
      <c r="D26" s="25"/>
      <c r="E26" s="25"/>
      <c r="F26" s="25"/>
      <c r="G26" s="6">
        <f t="shared" si="0"/>
        <v>0</v>
      </c>
      <c r="H26" s="6">
        <f t="shared" si="0"/>
        <v>0</v>
      </c>
      <c r="I26" s="48" t="str">
        <f t="shared" si="1"/>
        <v/>
      </c>
      <c r="J26" s="34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</row>
    <row r="27" spans="1:45" s="11" customFormat="1">
      <c r="A27" s="9"/>
      <c r="B27" s="160"/>
      <c r="C27" s="4" t="s">
        <v>32</v>
      </c>
      <c r="D27" s="25"/>
      <c r="E27" s="25"/>
      <c r="F27" s="25"/>
      <c r="G27" s="6">
        <f t="shared" si="0"/>
        <v>0</v>
      </c>
      <c r="H27" s="6">
        <f t="shared" si="0"/>
        <v>0</v>
      </c>
      <c r="I27" s="48" t="str">
        <f t="shared" si="1"/>
        <v/>
      </c>
      <c r="J27" s="34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</row>
    <row r="28" spans="1:45" s="11" customFormat="1">
      <c r="A28" s="9"/>
      <c r="B28" s="160"/>
      <c r="C28" s="114" t="s">
        <v>143</v>
      </c>
      <c r="D28" s="26"/>
      <c r="E28" s="26"/>
      <c r="F28" s="26"/>
      <c r="G28" s="6">
        <f t="shared" si="0"/>
        <v>0</v>
      </c>
      <c r="H28" s="6">
        <f t="shared" si="0"/>
        <v>0</v>
      </c>
      <c r="I28" s="48" t="str">
        <f t="shared" si="1"/>
        <v/>
      </c>
      <c r="J28" s="34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</row>
    <row r="29" spans="1:45" s="11" customFormat="1">
      <c r="A29" s="9"/>
      <c r="B29" s="160"/>
      <c r="C29" s="114" t="s">
        <v>144</v>
      </c>
      <c r="D29" s="26"/>
      <c r="E29" s="26"/>
      <c r="F29" s="26"/>
      <c r="G29" s="6">
        <f t="shared" si="0"/>
        <v>0</v>
      </c>
      <c r="H29" s="6">
        <f t="shared" si="0"/>
        <v>0</v>
      </c>
      <c r="I29" s="48" t="str">
        <f t="shared" si="1"/>
        <v/>
      </c>
      <c r="J29" s="34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</row>
    <row r="30" spans="1:45" s="11" customFormat="1">
      <c r="A30" s="9"/>
      <c r="B30" s="160"/>
      <c r="C30" s="114" t="s">
        <v>145</v>
      </c>
      <c r="D30" s="26"/>
      <c r="E30" s="26"/>
      <c r="F30" s="26"/>
      <c r="G30" s="6">
        <f t="shared" si="0"/>
        <v>0</v>
      </c>
      <c r="H30" s="6">
        <f t="shared" si="0"/>
        <v>0</v>
      </c>
      <c r="I30" s="48" t="str">
        <f t="shared" si="1"/>
        <v/>
      </c>
      <c r="J30" s="34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</row>
    <row r="31" spans="1:45" s="11" customFormat="1">
      <c r="A31" s="9"/>
      <c r="B31" s="160"/>
      <c r="C31" s="114" t="s">
        <v>146</v>
      </c>
      <c r="D31" s="26"/>
      <c r="E31" s="26"/>
      <c r="F31" s="26"/>
      <c r="G31" s="6">
        <f t="shared" si="0"/>
        <v>0</v>
      </c>
      <c r="H31" s="6">
        <f t="shared" si="0"/>
        <v>0</v>
      </c>
      <c r="I31" s="48" t="str">
        <f t="shared" si="1"/>
        <v/>
      </c>
      <c r="J31" s="34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</row>
    <row r="32" spans="1:45" s="11" customFormat="1" ht="14.5" thickBot="1">
      <c r="A32" s="9"/>
      <c r="B32" s="161"/>
      <c r="C32" s="115" t="s">
        <v>147</v>
      </c>
      <c r="D32" s="49">
        <f>SUM(D20:D24,D28:D31)</f>
        <v>0</v>
      </c>
      <c r="E32" s="49">
        <f>SUM(E20:E24,E28:E31)</f>
        <v>0</v>
      </c>
      <c r="F32" s="49">
        <f>SUM(F20:F24,F28:F31)</f>
        <v>0</v>
      </c>
      <c r="G32" s="49">
        <f t="shared" si="0"/>
        <v>0</v>
      </c>
      <c r="H32" s="49">
        <f t="shared" si="0"/>
        <v>0</v>
      </c>
      <c r="I32" s="50" t="str">
        <f t="shared" si="1"/>
        <v/>
      </c>
      <c r="J32" s="34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</row>
    <row r="33" spans="1:45" s="11" customFormat="1">
      <c r="A33" s="9"/>
      <c r="B33" s="162"/>
      <c r="C33" s="116" t="s">
        <v>148</v>
      </c>
      <c r="D33" s="51"/>
      <c r="E33" s="51"/>
      <c r="F33" s="51"/>
      <c r="G33" s="52">
        <f t="shared" si="0"/>
        <v>0</v>
      </c>
      <c r="H33" s="52">
        <f t="shared" si="0"/>
        <v>0</v>
      </c>
      <c r="I33" s="53" t="str">
        <f t="shared" si="1"/>
        <v/>
      </c>
      <c r="J33" s="34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</row>
    <row r="34" spans="1:45" s="11" customFormat="1">
      <c r="A34" s="9"/>
      <c r="B34" s="160"/>
      <c r="C34" s="114" t="s">
        <v>149</v>
      </c>
      <c r="D34" s="8"/>
      <c r="E34" s="8"/>
      <c r="F34" s="8"/>
      <c r="G34" s="6">
        <f t="shared" si="0"/>
        <v>0</v>
      </c>
      <c r="H34" s="6">
        <f t="shared" si="0"/>
        <v>0</v>
      </c>
      <c r="I34" s="48" t="str">
        <f t="shared" si="1"/>
        <v/>
      </c>
      <c r="J34" s="34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</row>
    <row r="35" spans="1:45" s="11" customFormat="1">
      <c r="A35" s="9"/>
      <c r="B35" s="160"/>
      <c r="C35" s="114" t="s">
        <v>150</v>
      </c>
      <c r="D35" s="8"/>
      <c r="E35" s="8"/>
      <c r="F35" s="8"/>
      <c r="G35" s="6">
        <f t="shared" si="0"/>
        <v>0</v>
      </c>
      <c r="H35" s="6">
        <f t="shared" si="0"/>
        <v>0</v>
      </c>
      <c r="I35" s="48" t="str">
        <f t="shared" si="1"/>
        <v/>
      </c>
      <c r="J35" s="34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</row>
    <row r="36" spans="1:45" s="11" customFormat="1">
      <c r="A36" s="9"/>
      <c r="B36" s="160"/>
      <c r="C36" s="114" t="s">
        <v>151</v>
      </c>
      <c r="D36" s="8"/>
      <c r="E36" s="8"/>
      <c r="F36" s="8"/>
      <c r="G36" s="6">
        <f t="shared" si="0"/>
        <v>0</v>
      </c>
      <c r="H36" s="6">
        <f t="shared" si="0"/>
        <v>0</v>
      </c>
      <c r="I36" s="48" t="str">
        <f t="shared" si="1"/>
        <v/>
      </c>
      <c r="J36" s="34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</row>
    <row r="37" spans="1:45" s="11" customFormat="1">
      <c r="A37" s="9"/>
      <c r="B37" s="160"/>
      <c r="C37" s="114" t="s">
        <v>152</v>
      </c>
      <c r="D37" s="8"/>
      <c r="E37" s="8"/>
      <c r="F37" s="8"/>
      <c r="G37" s="6">
        <f t="shared" si="0"/>
        <v>0</v>
      </c>
      <c r="H37" s="6">
        <f t="shared" si="0"/>
        <v>0</v>
      </c>
      <c r="I37" s="48" t="str">
        <f t="shared" si="1"/>
        <v/>
      </c>
      <c r="J37" s="34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</row>
    <row r="38" spans="1:45" s="11" customFormat="1">
      <c r="A38" s="9"/>
      <c r="B38" s="160"/>
      <c r="C38" s="114" t="s">
        <v>153</v>
      </c>
      <c r="D38" s="8"/>
      <c r="E38" s="8"/>
      <c r="F38" s="8"/>
      <c r="G38" s="6">
        <f t="shared" si="0"/>
        <v>0</v>
      </c>
      <c r="H38" s="6">
        <f t="shared" si="0"/>
        <v>0</v>
      </c>
      <c r="I38" s="48" t="str">
        <f t="shared" si="1"/>
        <v/>
      </c>
      <c r="J38" s="34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</row>
    <row r="39" spans="1:45" s="11" customFormat="1">
      <c r="A39" s="9"/>
      <c r="B39" s="160"/>
      <c r="C39" s="114" t="s">
        <v>154</v>
      </c>
      <c r="D39" s="6">
        <f>SUM(D40:D42)</f>
        <v>0</v>
      </c>
      <c r="E39" s="6">
        <f>SUM(E40:E42)</f>
        <v>0</v>
      </c>
      <c r="F39" s="6">
        <f>SUM(F40:F42)</f>
        <v>0</v>
      </c>
      <c r="G39" s="6">
        <f t="shared" si="0"/>
        <v>0</v>
      </c>
      <c r="H39" s="6">
        <f t="shared" si="0"/>
        <v>0</v>
      </c>
      <c r="I39" s="48" t="str">
        <f t="shared" si="1"/>
        <v/>
      </c>
      <c r="J39" s="34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</row>
    <row r="40" spans="1:45" s="11" customFormat="1">
      <c r="A40" s="9"/>
      <c r="B40" s="160"/>
      <c r="C40" s="4" t="s">
        <v>155</v>
      </c>
      <c r="D40" s="25"/>
      <c r="E40" s="25"/>
      <c r="F40" s="25"/>
      <c r="G40" s="6">
        <f t="shared" si="0"/>
        <v>0</v>
      </c>
      <c r="H40" s="6">
        <f t="shared" si="0"/>
        <v>0</v>
      </c>
      <c r="I40" s="48" t="str">
        <f t="shared" si="1"/>
        <v/>
      </c>
      <c r="J40" s="34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</row>
    <row r="41" spans="1:45" s="11" customFormat="1">
      <c r="A41" s="9"/>
      <c r="B41" s="160"/>
      <c r="C41" s="114" t="s">
        <v>156</v>
      </c>
      <c r="D41" s="25"/>
      <c r="E41" s="25"/>
      <c r="F41" s="25"/>
      <c r="G41" s="6">
        <f t="shared" si="0"/>
        <v>0</v>
      </c>
      <c r="H41" s="6">
        <f t="shared" si="0"/>
        <v>0</v>
      </c>
      <c r="I41" s="48" t="str">
        <f t="shared" si="1"/>
        <v/>
      </c>
      <c r="J41" s="34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</row>
    <row r="42" spans="1:45" s="11" customFormat="1">
      <c r="A42" s="9"/>
      <c r="B42" s="160"/>
      <c r="C42" s="114" t="s">
        <v>157</v>
      </c>
      <c r="D42" s="25"/>
      <c r="E42" s="25"/>
      <c r="F42" s="25"/>
      <c r="G42" s="6">
        <f t="shared" si="0"/>
        <v>0</v>
      </c>
      <c r="H42" s="6">
        <f t="shared" si="0"/>
        <v>0</v>
      </c>
      <c r="I42" s="48" t="str">
        <f t="shared" si="1"/>
        <v/>
      </c>
      <c r="J42" s="34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</row>
    <row r="43" spans="1:45" s="11" customFormat="1" ht="14.5" thickBot="1">
      <c r="A43" s="9"/>
      <c r="B43" s="143"/>
      <c r="C43" s="117" t="s">
        <v>158</v>
      </c>
      <c r="D43" s="55">
        <f>SUM(D33:D39)</f>
        <v>0</v>
      </c>
      <c r="E43" s="55">
        <f>SUM(E33:E39)</f>
        <v>0</v>
      </c>
      <c r="F43" s="55">
        <f>SUM(F33:F39)</f>
        <v>0</v>
      </c>
      <c r="G43" s="55">
        <f t="shared" si="0"/>
        <v>0</v>
      </c>
      <c r="H43" s="55">
        <f t="shared" si="0"/>
        <v>0</v>
      </c>
      <c r="I43" s="56" t="str">
        <f t="shared" si="1"/>
        <v/>
      </c>
      <c r="J43" s="34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</row>
    <row r="44" spans="1:45" s="11" customFormat="1" ht="14.5" thickBot="1">
      <c r="A44" s="9"/>
      <c r="B44" s="154"/>
      <c r="C44" s="155"/>
      <c r="D44" s="118"/>
      <c r="E44" s="118"/>
      <c r="F44" s="118"/>
      <c r="G44" s="59">
        <f t="shared" si="0"/>
        <v>0</v>
      </c>
      <c r="H44" s="59">
        <f t="shared" si="0"/>
        <v>0</v>
      </c>
      <c r="I44" s="60" t="str">
        <f t="shared" si="1"/>
        <v/>
      </c>
      <c r="J44" s="34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</row>
    <row r="45" spans="1:45" s="11" customFormat="1" ht="14.5" thickBot="1">
      <c r="A45" s="9"/>
      <c r="B45" s="156" t="s">
        <v>159</v>
      </c>
      <c r="C45" s="157"/>
      <c r="D45" s="57">
        <f>SUM(D32,D43,D44)</f>
        <v>0</v>
      </c>
      <c r="E45" s="57">
        <f>SUM(E32,E43,E44)</f>
        <v>0</v>
      </c>
      <c r="F45" s="57">
        <f>SUM(F32,F43,F44)</f>
        <v>0</v>
      </c>
      <c r="G45" s="57">
        <f t="shared" si="0"/>
        <v>0</v>
      </c>
      <c r="H45" s="57">
        <f t="shared" si="0"/>
        <v>0</v>
      </c>
      <c r="I45" s="58" t="str">
        <f t="shared" si="1"/>
        <v/>
      </c>
      <c r="J45" s="34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</row>
    <row r="46" spans="1:45" s="11" customFormat="1">
      <c r="A46" s="9"/>
      <c r="B46" s="9"/>
      <c r="C46" s="9"/>
      <c r="D46" s="9"/>
      <c r="E46" s="9"/>
      <c r="F46" s="9"/>
      <c r="G46" s="27"/>
      <c r="H46" s="9"/>
      <c r="I46" s="9"/>
      <c r="J46" s="9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</row>
    <row r="47" spans="1:45" s="11" customFormat="1" ht="14.5" thickBot="1">
      <c r="A47" s="9"/>
      <c r="B47" s="9"/>
      <c r="C47" s="9"/>
      <c r="D47" s="9"/>
      <c r="E47" s="9"/>
      <c r="F47" s="9"/>
      <c r="G47" s="9"/>
      <c r="H47" s="9"/>
      <c r="I47" s="9"/>
      <c r="J47" s="9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</row>
    <row r="48" spans="1:45" s="11" customFormat="1" ht="14.5" thickBot="1">
      <c r="A48" s="9"/>
      <c r="B48" s="148" t="s">
        <v>136</v>
      </c>
      <c r="C48" s="149"/>
      <c r="D48" s="99" t="str">
        <f>D19</f>
        <v>FY06</v>
      </c>
      <c r="E48" s="99" t="str">
        <f>E19</f>
        <v>FY07</v>
      </c>
      <c r="F48" s="99" t="str">
        <f>F19</f>
        <v>FY08</v>
      </c>
      <c r="G48" s="100" t="str">
        <f>+G19</f>
        <v xml:space="preserve">FY07 Var </v>
      </c>
      <c r="H48" s="100" t="str">
        <f>+H19</f>
        <v>FY08 Var</v>
      </c>
      <c r="I48" s="101" t="str">
        <f>+I19</f>
        <v>%</v>
      </c>
      <c r="J48" s="112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</row>
    <row r="49" spans="1:45" s="11" customFormat="1" ht="13.5" customHeight="1">
      <c r="A49" s="9"/>
      <c r="B49" s="144"/>
      <c r="C49" s="119" t="s">
        <v>160</v>
      </c>
      <c r="D49" s="46"/>
      <c r="E49" s="46"/>
      <c r="F49" s="46"/>
      <c r="G49" s="47">
        <f t="shared" ref="G49:H70" si="2">E49-D49</f>
        <v>0</v>
      </c>
      <c r="H49" s="47">
        <f t="shared" si="2"/>
        <v>0</v>
      </c>
      <c r="I49" s="67" t="str">
        <f t="shared" ref="I49:I70" si="3">IF(OR(E49=0,E49=""),"",+H49/E49)</f>
        <v/>
      </c>
      <c r="J49" s="34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</row>
    <row r="50" spans="1:45" s="11" customFormat="1">
      <c r="A50" s="9"/>
      <c r="B50" s="144"/>
      <c r="C50" s="120" t="s">
        <v>161</v>
      </c>
      <c r="D50" s="8"/>
      <c r="E50" s="8"/>
      <c r="F50" s="8"/>
      <c r="G50" s="6">
        <f t="shared" si="2"/>
        <v>0</v>
      </c>
      <c r="H50" s="6">
        <f t="shared" si="2"/>
        <v>0</v>
      </c>
      <c r="I50" s="48" t="str">
        <f t="shared" si="3"/>
        <v/>
      </c>
      <c r="J50" s="34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</row>
    <row r="51" spans="1:45" s="11" customFormat="1" ht="28">
      <c r="A51" s="9"/>
      <c r="B51" s="144"/>
      <c r="C51" s="120" t="s">
        <v>52</v>
      </c>
      <c r="D51" s="8"/>
      <c r="E51" s="8"/>
      <c r="F51" s="8"/>
      <c r="G51" s="6">
        <f t="shared" si="2"/>
        <v>0</v>
      </c>
      <c r="H51" s="6">
        <f t="shared" si="2"/>
        <v>0</v>
      </c>
      <c r="I51" s="48" t="str">
        <f t="shared" si="3"/>
        <v/>
      </c>
      <c r="J51" s="34"/>
      <c r="K51" s="1" t="s">
        <v>0</v>
      </c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</row>
    <row r="52" spans="1:45" s="11" customFormat="1">
      <c r="A52" s="9"/>
      <c r="B52" s="144"/>
      <c r="C52" s="120" t="s">
        <v>53</v>
      </c>
      <c r="D52" s="8"/>
      <c r="E52" s="8"/>
      <c r="F52" s="8"/>
      <c r="G52" s="6">
        <f t="shared" si="2"/>
        <v>0</v>
      </c>
      <c r="H52" s="6">
        <f t="shared" si="2"/>
        <v>0</v>
      </c>
      <c r="I52" s="48" t="str">
        <f t="shared" si="3"/>
        <v/>
      </c>
      <c r="J52" s="34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</row>
    <row r="53" spans="1:45" s="11" customFormat="1" ht="28">
      <c r="A53" s="9"/>
      <c r="B53" s="144"/>
      <c r="C53" s="120" t="s">
        <v>54</v>
      </c>
      <c r="D53" s="8"/>
      <c r="E53" s="8"/>
      <c r="F53" s="8"/>
      <c r="G53" s="6">
        <f t="shared" si="2"/>
        <v>0</v>
      </c>
      <c r="H53" s="6">
        <f t="shared" si="2"/>
        <v>0</v>
      </c>
      <c r="I53" s="48" t="str">
        <f t="shared" si="3"/>
        <v/>
      </c>
      <c r="J53" s="34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</row>
    <row r="54" spans="1:45" s="11" customFormat="1">
      <c r="A54" s="9"/>
      <c r="B54" s="144"/>
      <c r="C54" s="120" t="s">
        <v>55</v>
      </c>
      <c r="D54" s="8"/>
      <c r="E54" s="8"/>
      <c r="F54" s="8"/>
      <c r="G54" s="6">
        <f t="shared" si="2"/>
        <v>0</v>
      </c>
      <c r="H54" s="6">
        <f t="shared" si="2"/>
        <v>0</v>
      </c>
      <c r="I54" s="48" t="str">
        <f t="shared" si="3"/>
        <v/>
      </c>
      <c r="J54" s="34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</row>
    <row r="55" spans="1:45" s="11" customFormat="1">
      <c r="A55" s="9"/>
      <c r="B55" s="144"/>
      <c r="C55" s="120" t="s">
        <v>56</v>
      </c>
      <c r="D55" s="8"/>
      <c r="E55" s="8"/>
      <c r="F55" s="8"/>
      <c r="G55" s="6">
        <f t="shared" si="2"/>
        <v>0</v>
      </c>
      <c r="H55" s="6">
        <f t="shared" si="2"/>
        <v>0</v>
      </c>
      <c r="I55" s="48" t="str">
        <f t="shared" si="3"/>
        <v/>
      </c>
      <c r="J55" s="34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</row>
    <row r="56" spans="1:45" s="11" customFormat="1" ht="14.5" thickBot="1">
      <c r="A56" s="9"/>
      <c r="B56" s="144"/>
      <c r="C56" s="121" t="s">
        <v>162</v>
      </c>
      <c r="D56" s="55">
        <f>SUM(D49:D55)</f>
        <v>0</v>
      </c>
      <c r="E56" s="55">
        <f>SUM(E49:E55)</f>
        <v>0</v>
      </c>
      <c r="F56" s="55">
        <f>SUM(F49:F55)</f>
        <v>0</v>
      </c>
      <c r="G56" s="55">
        <f t="shared" si="2"/>
        <v>0</v>
      </c>
      <c r="H56" s="55">
        <f t="shared" si="2"/>
        <v>0</v>
      </c>
      <c r="I56" s="56" t="str">
        <f t="shared" si="3"/>
        <v/>
      </c>
      <c r="J56" s="34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</row>
    <row r="57" spans="1:45" s="11" customFormat="1" ht="13.5" customHeight="1">
      <c r="A57" s="9"/>
      <c r="B57" s="170"/>
      <c r="C57" s="122" t="s">
        <v>58</v>
      </c>
      <c r="D57" s="51"/>
      <c r="E57" s="51"/>
      <c r="F57" s="51"/>
      <c r="G57" s="52">
        <f t="shared" si="2"/>
        <v>0</v>
      </c>
      <c r="H57" s="52">
        <f t="shared" si="2"/>
        <v>0</v>
      </c>
      <c r="I57" s="53" t="str">
        <f t="shared" si="3"/>
        <v/>
      </c>
      <c r="J57" s="34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</row>
    <row r="58" spans="1:45" s="11" customFormat="1">
      <c r="A58" s="9"/>
      <c r="B58" s="144"/>
      <c r="C58" s="120" t="s">
        <v>59</v>
      </c>
      <c r="D58" s="8"/>
      <c r="E58" s="8"/>
      <c r="F58" s="8"/>
      <c r="G58" s="6">
        <f t="shared" si="2"/>
        <v>0</v>
      </c>
      <c r="H58" s="6">
        <f t="shared" si="2"/>
        <v>0</v>
      </c>
      <c r="I58" s="48" t="str">
        <f t="shared" si="3"/>
        <v/>
      </c>
      <c r="J58" s="34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</row>
    <row r="59" spans="1:45" s="11" customFormat="1" ht="28">
      <c r="A59" s="9"/>
      <c r="B59" s="144"/>
      <c r="C59" s="120" t="s">
        <v>60</v>
      </c>
      <c r="D59" s="8"/>
      <c r="E59" s="8"/>
      <c r="F59" s="8"/>
      <c r="G59" s="6">
        <f t="shared" si="2"/>
        <v>0</v>
      </c>
      <c r="H59" s="6">
        <f t="shared" si="2"/>
        <v>0</v>
      </c>
      <c r="I59" s="48" t="str">
        <f t="shared" si="3"/>
        <v/>
      </c>
      <c r="J59" s="34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</row>
    <row r="60" spans="1:45" s="11" customFormat="1">
      <c r="A60" s="9"/>
      <c r="B60" s="144"/>
      <c r="C60" s="120" t="s">
        <v>61</v>
      </c>
      <c r="D60" s="8"/>
      <c r="E60" s="8"/>
      <c r="F60" s="8"/>
      <c r="G60" s="6">
        <f t="shared" si="2"/>
        <v>0</v>
      </c>
      <c r="H60" s="6">
        <f t="shared" si="2"/>
        <v>0</v>
      </c>
      <c r="I60" s="48" t="str">
        <f t="shared" si="3"/>
        <v/>
      </c>
      <c r="J60" s="34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</row>
    <row r="61" spans="1:45" s="11" customFormat="1">
      <c r="A61" s="9"/>
      <c r="B61" s="144"/>
      <c r="C61" s="120" t="s">
        <v>62</v>
      </c>
      <c r="D61" s="8"/>
      <c r="E61" s="8"/>
      <c r="F61" s="8"/>
      <c r="G61" s="6">
        <f t="shared" si="2"/>
        <v>0</v>
      </c>
      <c r="H61" s="6">
        <f t="shared" si="2"/>
        <v>0</v>
      </c>
      <c r="I61" s="48" t="str">
        <f t="shared" si="3"/>
        <v/>
      </c>
      <c r="J61" s="34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</row>
    <row r="62" spans="1:45" s="11" customFormat="1" ht="14.5" thickBot="1">
      <c r="A62" s="9"/>
      <c r="B62" s="171"/>
      <c r="C62" s="115" t="s">
        <v>63</v>
      </c>
      <c r="D62" s="49">
        <f>SUM(D57:D61)</f>
        <v>0</v>
      </c>
      <c r="E62" s="49">
        <f>SUM(E57:E61)</f>
        <v>0</v>
      </c>
      <c r="F62" s="49">
        <f>SUM(F57:F61)</f>
        <v>0</v>
      </c>
      <c r="G62" s="49">
        <f t="shared" si="2"/>
        <v>0</v>
      </c>
      <c r="H62" s="49">
        <f t="shared" si="2"/>
        <v>0</v>
      </c>
      <c r="I62" s="50" t="str">
        <f t="shared" si="3"/>
        <v/>
      </c>
      <c r="J62" s="34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</row>
    <row r="63" spans="1:45" s="11" customFormat="1" ht="14.5" thickBot="1">
      <c r="A63" s="9"/>
      <c r="B63" s="148" t="s">
        <v>64</v>
      </c>
      <c r="C63" s="149"/>
      <c r="D63" s="94"/>
      <c r="E63" s="94"/>
      <c r="F63" s="94"/>
      <c r="G63" s="95">
        <f t="shared" si="2"/>
        <v>0</v>
      </c>
      <c r="H63" s="95">
        <f t="shared" si="2"/>
        <v>0</v>
      </c>
      <c r="I63" s="96" t="str">
        <f t="shared" si="3"/>
        <v/>
      </c>
      <c r="J63" s="34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</row>
    <row r="64" spans="1:45" s="11" customFormat="1" ht="13.5" customHeight="1">
      <c r="A64" s="9"/>
      <c r="B64" s="170"/>
      <c r="C64" s="116" t="s">
        <v>65</v>
      </c>
      <c r="D64" s="51"/>
      <c r="E64" s="51"/>
      <c r="F64" s="51"/>
      <c r="G64" s="52">
        <f t="shared" si="2"/>
        <v>0</v>
      </c>
      <c r="H64" s="52">
        <f t="shared" si="2"/>
        <v>0</v>
      </c>
      <c r="I64" s="53" t="str">
        <f t="shared" si="3"/>
        <v/>
      </c>
      <c r="J64" s="34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</row>
    <row r="65" spans="1:45" s="11" customFormat="1" ht="13.5" customHeight="1">
      <c r="A65" s="9"/>
      <c r="B65" s="144"/>
      <c r="C65" s="114" t="s">
        <v>66</v>
      </c>
      <c r="D65" s="8"/>
      <c r="E65" s="8"/>
      <c r="F65" s="8"/>
      <c r="G65" s="6">
        <f t="shared" si="2"/>
        <v>0</v>
      </c>
      <c r="H65" s="6">
        <f t="shared" si="2"/>
        <v>0</v>
      </c>
      <c r="I65" s="48" t="str">
        <f t="shared" si="3"/>
        <v/>
      </c>
      <c r="J65" s="34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</row>
    <row r="66" spans="1:45" s="11" customFormat="1">
      <c r="A66" s="9"/>
      <c r="B66" s="144"/>
      <c r="C66" s="114" t="s">
        <v>67</v>
      </c>
      <c r="D66" s="8"/>
      <c r="E66" s="8"/>
      <c r="F66" s="8"/>
      <c r="G66" s="6">
        <f t="shared" si="2"/>
        <v>0</v>
      </c>
      <c r="H66" s="6">
        <f t="shared" si="2"/>
        <v>0</v>
      </c>
      <c r="I66" s="48" t="str">
        <f t="shared" si="3"/>
        <v/>
      </c>
      <c r="J66" s="34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</row>
    <row r="67" spans="1:45" s="11" customFormat="1">
      <c r="A67" s="9"/>
      <c r="B67" s="144"/>
      <c r="C67" s="114" t="s">
        <v>68</v>
      </c>
      <c r="D67" s="8"/>
      <c r="E67" s="8"/>
      <c r="F67" s="8"/>
      <c r="G67" s="6">
        <f t="shared" si="2"/>
        <v>0</v>
      </c>
      <c r="H67" s="6">
        <f t="shared" si="2"/>
        <v>0</v>
      </c>
      <c r="I67" s="48" t="str">
        <f t="shared" si="3"/>
        <v/>
      </c>
      <c r="J67" s="34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</row>
    <row r="68" spans="1:45" s="11" customFormat="1">
      <c r="A68" s="9"/>
      <c r="B68" s="144"/>
      <c r="C68" s="4" t="s">
        <v>69</v>
      </c>
      <c r="D68" s="6">
        <f>+D107</f>
        <v>0</v>
      </c>
      <c r="E68" s="6">
        <f>+E107</f>
        <v>0</v>
      </c>
      <c r="F68" s="6">
        <f>+F107</f>
        <v>0</v>
      </c>
      <c r="G68" s="6">
        <f t="shared" si="2"/>
        <v>0</v>
      </c>
      <c r="H68" s="6">
        <f t="shared" si="2"/>
        <v>0</v>
      </c>
      <c r="I68" s="48" t="str">
        <f t="shared" si="3"/>
        <v/>
      </c>
      <c r="J68" s="34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</row>
    <row r="69" spans="1:45" s="11" customFormat="1" ht="14.5" thickBot="1">
      <c r="A69" s="9"/>
      <c r="B69" s="171"/>
      <c r="C69" s="115" t="s">
        <v>70</v>
      </c>
      <c r="D69" s="49">
        <f>SUM(D64:D67)</f>
        <v>0</v>
      </c>
      <c r="E69" s="49">
        <f>SUM(E64:E67)</f>
        <v>0</v>
      </c>
      <c r="F69" s="49">
        <f>SUM(F64:F67)</f>
        <v>0</v>
      </c>
      <c r="G69" s="49">
        <f t="shared" si="2"/>
        <v>0</v>
      </c>
      <c r="H69" s="49">
        <f t="shared" si="2"/>
        <v>0</v>
      </c>
      <c r="I69" s="50" t="str">
        <f t="shared" si="3"/>
        <v/>
      </c>
      <c r="J69" s="34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</row>
    <row r="70" spans="1:45" s="11" customFormat="1" ht="14.5" thickBot="1">
      <c r="A70" s="9"/>
      <c r="B70" s="148" t="s">
        <v>71</v>
      </c>
      <c r="C70" s="149"/>
      <c r="D70" s="61">
        <f>SUM(D56,D62,D63,D69)</f>
        <v>0</v>
      </c>
      <c r="E70" s="61">
        <f>SUM(E56,E62,E63,E69)</f>
        <v>0</v>
      </c>
      <c r="F70" s="61">
        <f>SUM(F56,F62,F63,F69)</f>
        <v>0</v>
      </c>
      <c r="G70" s="61">
        <f t="shared" si="2"/>
        <v>0</v>
      </c>
      <c r="H70" s="61">
        <f t="shared" si="2"/>
        <v>0</v>
      </c>
      <c r="I70" s="62" t="str">
        <f t="shared" si="3"/>
        <v/>
      </c>
      <c r="J70" s="34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</row>
    <row r="71" spans="1:45" s="11" customFormat="1">
      <c r="A71" s="9"/>
      <c r="B71" s="28"/>
      <c r="C71" s="28"/>
      <c r="D71" s="29" t="str">
        <f>IF(AND(-0.5&lt;D45-D70,D45-D70&lt;0.5),"", "Error!!")</f>
        <v/>
      </c>
      <c r="E71" s="29" t="str">
        <f>IF(AND(-0.5&lt;E45-E70,E45-E70&lt;0.5),"", "Error!!")</f>
        <v/>
      </c>
      <c r="F71" s="29" t="str">
        <f>IF(AND(-0.5&lt;F45-F70,F45-F70&lt;0.5),"", "Error!!")</f>
        <v/>
      </c>
      <c r="G71" s="30"/>
      <c r="H71" s="30"/>
      <c r="I71" s="9"/>
      <c r="J71" s="9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</row>
    <row r="72" spans="1:45" s="11" customFormat="1" ht="14.5" thickBot="1">
      <c r="A72" s="9"/>
      <c r="B72" s="9"/>
      <c r="C72" s="9"/>
      <c r="D72" s="9">
        <f>+D70-D45</f>
        <v>0</v>
      </c>
      <c r="E72" s="9">
        <f>+E70-E45</f>
        <v>0</v>
      </c>
      <c r="F72" s="9">
        <f>+F70-F45</f>
        <v>0</v>
      </c>
      <c r="G72" s="31"/>
      <c r="H72" s="9"/>
      <c r="I72" s="9"/>
      <c r="J72" s="9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</row>
    <row r="73" spans="1:45" s="11" customFormat="1" ht="14.5" thickBot="1">
      <c r="A73" s="9"/>
      <c r="B73" s="148" t="s">
        <v>163</v>
      </c>
      <c r="C73" s="149"/>
      <c r="D73" s="99" t="str">
        <f>D19</f>
        <v>FY06</v>
      </c>
      <c r="E73" s="99" t="str">
        <f>E19</f>
        <v>FY07</v>
      </c>
      <c r="F73" s="99" t="str">
        <f>F19</f>
        <v>FY08</v>
      </c>
      <c r="G73" s="100" t="str">
        <f>+G19</f>
        <v xml:space="preserve">FY07 Var </v>
      </c>
      <c r="H73" s="100" t="str">
        <f>+H19</f>
        <v>FY08 Var</v>
      </c>
      <c r="I73" s="101" t="str">
        <f>+I19</f>
        <v>%</v>
      </c>
      <c r="J73" s="112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</row>
    <row r="74" spans="1:45" s="11" customFormat="1">
      <c r="A74" s="9"/>
      <c r="B74" s="141" t="s">
        <v>164</v>
      </c>
      <c r="C74" s="142"/>
      <c r="D74" s="46"/>
      <c r="E74" s="46"/>
      <c r="F74" s="46"/>
      <c r="G74" s="47">
        <f t="shared" ref="G74:H80" si="4">E74-D74</f>
        <v>0</v>
      </c>
      <c r="H74" s="47">
        <f t="shared" si="4"/>
        <v>0</v>
      </c>
      <c r="I74" s="67" t="str">
        <f t="shared" ref="I74:I80" si="5">IF(OR(E74=0,E74=""),"",+H74/E74)</f>
        <v/>
      </c>
      <c r="J74" s="34"/>
      <c r="K74" s="1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</row>
    <row r="75" spans="1:45" s="11" customFormat="1">
      <c r="A75" s="9"/>
      <c r="B75" s="123" t="s">
        <v>165</v>
      </c>
      <c r="C75" s="32"/>
      <c r="D75" s="8"/>
      <c r="E75" s="8"/>
      <c r="F75" s="8"/>
      <c r="G75" s="6">
        <f t="shared" si="4"/>
        <v>0</v>
      </c>
      <c r="H75" s="6">
        <f t="shared" si="4"/>
        <v>0</v>
      </c>
      <c r="I75" s="48" t="str">
        <f t="shared" si="5"/>
        <v/>
      </c>
      <c r="J75" s="34"/>
      <c r="K75" s="1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</row>
    <row r="76" spans="1:45" s="11" customFormat="1">
      <c r="A76" s="9"/>
      <c r="B76" s="123" t="s">
        <v>166</v>
      </c>
      <c r="C76" s="32"/>
      <c r="D76" s="8"/>
      <c r="E76" s="8"/>
      <c r="F76" s="8"/>
      <c r="G76" s="6">
        <f t="shared" si="4"/>
        <v>0</v>
      </c>
      <c r="H76" s="6">
        <f t="shared" si="4"/>
        <v>0</v>
      </c>
      <c r="I76" s="48" t="str">
        <f t="shared" si="5"/>
        <v/>
      </c>
      <c r="J76" s="34"/>
      <c r="K76" s="1" t="s">
        <v>75</v>
      </c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</row>
    <row r="77" spans="1:45" s="11" customFormat="1">
      <c r="A77" s="9"/>
      <c r="B77" s="137" t="s">
        <v>167</v>
      </c>
      <c r="C77" s="138"/>
      <c r="D77" s="8"/>
      <c r="E77" s="8"/>
      <c r="F77" s="8"/>
      <c r="G77" s="6">
        <f t="shared" si="4"/>
        <v>0</v>
      </c>
      <c r="H77" s="6">
        <f t="shared" si="4"/>
        <v>0</v>
      </c>
      <c r="I77" s="48" t="str">
        <f t="shared" si="5"/>
        <v/>
      </c>
      <c r="J77" s="34"/>
      <c r="K77" s="1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</row>
    <row r="78" spans="1:45" s="11" customFormat="1">
      <c r="A78" s="9"/>
      <c r="B78" s="124" t="s">
        <v>77</v>
      </c>
      <c r="C78" s="102"/>
      <c r="D78" s="8"/>
      <c r="E78" s="8"/>
      <c r="F78" s="8"/>
      <c r="G78" s="6">
        <f t="shared" si="4"/>
        <v>0</v>
      </c>
      <c r="H78" s="6">
        <f t="shared" si="4"/>
        <v>0</v>
      </c>
      <c r="I78" s="48" t="str">
        <f t="shared" si="5"/>
        <v/>
      </c>
      <c r="J78" s="34"/>
      <c r="K78" s="1" t="s">
        <v>168</v>
      </c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</row>
    <row r="79" spans="1:45" s="11" customFormat="1">
      <c r="A79" s="9"/>
      <c r="B79" s="123" t="s">
        <v>169</v>
      </c>
      <c r="C79" s="32"/>
      <c r="D79" s="8"/>
      <c r="E79" s="8"/>
      <c r="F79" s="8"/>
      <c r="G79" s="6">
        <f t="shared" si="4"/>
        <v>0</v>
      </c>
      <c r="H79" s="6">
        <f t="shared" si="4"/>
        <v>0</v>
      </c>
      <c r="I79" s="48" t="str">
        <f t="shared" si="5"/>
        <v/>
      </c>
      <c r="J79" s="34"/>
      <c r="K79" s="1" t="s">
        <v>80</v>
      </c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</row>
    <row r="80" spans="1:45" s="11" customFormat="1" ht="14.5" thickBot="1">
      <c r="A80" s="9"/>
      <c r="B80" s="125" t="s">
        <v>81</v>
      </c>
      <c r="C80" s="63"/>
      <c r="D80" s="75"/>
      <c r="E80" s="75"/>
      <c r="F80" s="75"/>
      <c r="G80" s="64">
        <f t="shared" si="4"/>
        <v>0</v>
      </c>
      <c r="H80" s="64">
        <f t="shared" si="4"/>
        <v>0</v>
      </c>
      <c r="I80" s="65" t="str">
        <f t="shared" si="5"/>
        <v/>
      </c>
      <c r="J80" s="34"/>
      <c r="K80" s="1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</row>
    <row r="81" spans="1:45" s="11" customFormat="1" ht="13.5" customHeight="1">
      <c r="A81" s="9"/>
      <c r="B81" s="33"/>
      <c r="C81" s="33"/>
      <c r="D81" s="30"/>
      <c r="E81" s="30"/>
      <c r="F81" s="30"/>
      <c r="G81" s="30"/>
      <c r="H81" s="30"/>
      <c r="I81" s="34"/>
      <c r="J81" s="34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</row>
    <row r="82" spans="1:45" s="37" customFormat="1" ht="23.25" customHeight="1" thickBot="1">
      <c r="A82" s="35"/>
      <c r="B82" s="43" t="s">
        <v>170</v>
      </c>
      <c r="C82" s="43"/>
      <c r="D82" s="43"/>
      <c r="E82" s="43"/>
      <c r="F82" s="43"/>
      <c r="G82" s="43"/>
      <c r="H82" s="43"/>
      <c r="I82" s="43"/>
      <c r="J82" s="35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</row>
    <row r="83" spans="1:45" s="11" customFormat="1" ht="14.5" thickBot="1">
      <c r="A83" s="9"/>
      <c r="B83" s="165" t="s">
        <v>163</v>
      </c>
      <c r="C83" s="166"/>
      <c r="D83" s="66" t="str">
        <f>D19</f>
        <v>FY06</v>
      </c>
      <c r="E83" s="66" t="str">
        <f>E19</f>
        <v>FY07</v>
      </c>
      <c r="F83" s="66" t="str">
        <f>F19</f>
        <v>FY08</v>
      </c>
      <c r="G83" s="100" t="str">
        <f>+G19</f>
        <v xml:space="preserve">FY07 Var </v>
      </c>
      <c r="H83" s="100" t="str">
        <f>+H19</f>
        <v>FY08 Var</v>
      </c>
      <c r="I83" s="101" t="s">
        <v>83</v>
      </c>
      <c r="J83" s="112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</row>
    <row r="84" spans="1:45" s="11" customFormat="1" ht="14.5" thickBot="1">
      <c r="A84" s="9"/>
      <c r="B84" s="167" t="s">
        <v>171</v>
      </c>
      <c r="C84" s="168"/>
      <c r="D84" s="68"/>
      <c r="E84" s="68"/>
      <c r="F84" s="68"/>
      <c r="G84" s="61">
        <f t="shared" ref="G84:H86" si="6">E84-D84</f>
        <v>0</v>
      </c>
      <c r="H84" s="61">
        <f t="shared" si="6"/>
        <v>0</v>
      </c>
      <c r="I84" s="62" t="str">
        <f t="shared" ref="I84:I117" si="7">IF(OR(E84=0,E84=""),"",+H84/E84)</f>
        <v/>
      </c>
      <c r="J84" s="34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</row>
    <row r="85" spans="1:45" s="11" customFormat="1">
      <c r="A85" s="9"/>
      <c r="B85" s="141" t="s">
        <v>172</v>
      </c>
      <c r="C85" s="142"/>
      <c r="D85" s="46"/>
      <c r="E85" s="46"/>
      <c r="F85" s="46"/>
      <c r="G85" s="47">
        <f t="shared" si="6"/>
        <v>0</v>
      </c>
      <c r="H85" s="47">
        <f t="shared" si="6"/>
        <v>0</v>
      </c>
      <c r="I85" s="67" t="str">
        <f t="shared" si="7"/>
        <v/>
      </c>
      <c r="J85" s="34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</row>
    <row r="86" spans="1:45" s="11" customFormat="1">
      <c r="A86" s="9"/>
      <c r="B86" s="137" t="s">
        <v>173</v>
      </c>
      <c r="C86" s="138"/>
      <c r="D86" s="6">
        <f>D84-D85</f>
        <v>0</v>
      </c>
      <c r="E86" s="6">
        <f>E84-E85</f>
        <v>0</v>
      </c>
      <c r="F86" s="6">
        <f>F84-F85</f>
        <v>0</v>
      </c>
      <c r="G86" s="6">
        <f t="shared" si="6"/>
        <v>0</v>
      </c>
      <c r="H86" s="6">
        <f t="shared" si="6"/>
        <v>0</v>
      </c>
      <c r="I86" s="48" t="str">
        <f t="shared" si="7"/>
        <v/>
      </c>
      <c r="J86" s="34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</row>
    <row r="87" spans="1:45" s="11" customFormat="1">
      <c r="A87" s="9"/>
      <c r="B87" s="123" t="s">
        <v>174</v>
      </c>
      <c r="C87" s="32"/>
      <c r="D87" s="7" t="str">
        <f>+IF(D84="","",D86/D84)</f>
        <v/>
      </c>
      <c r="E87" s="7" t="str">
        <f>+IF(E84="","",E86/E84)</f>
        <v/>
      </c>
      <c r="F87" s="7" t="str">
        <f>+IF(F84="","",F86/$F$84)</f>
        <v/>
      </c>
      <c r="G87" s="7">
        <f>IF(D87="",0,E87-D87)</f>
        <v>0</v>
      </c>
      <c r="H87" s="7">
        <f>IF(F87="",0,F87-E87)</f>
        <v>0</v>
      </c>
      <c r="I87" s="48" t="str">
        <f t="shared" si="7"/>
        <v/>
      </c>
      <c r="J87" s="34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</row>
    <row r="88" spans="1:45" s="11" customFormat="1">
      <c r="A88" s="9"/>
      <c r="B88" s="137" t="s">
        <v>88</v>
      </c>
      <c r="C88" s="138"/>
      <c r="D88" s="8"/>
      <c r="E88" s="8"/>
      <c r="F88" s="8"/>
      <c r="G88" s="6">
        <f>E88-D88</f>
        <v>0</v>
      </c>
      <c r="H88" s="6">
        <f>F88-E88</f>
        <v>0</v>
      </c>
      <c r="I88" s="48" t="str">
        <f t="shared" si="7"/>
        <v/>
      </c>
      <c r="J88" s="34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</row>
    <row r="89" spans="1:45" s="11" customFormat="1" ht="14.5" thickBot="1">
      <c r="A89" s="9"/>
      <c r="B89" s="69" t="s">
        <v>175</v>
      </c>
      <c r="C89" s="70"/>
      <c r="D89" s="71" t="str">
        <f>+IF(D84="","",D88/D84)</f>
        <v/>
      </c>
      <c r="E89" s="71" t="str">
        <f>+IF(E84="","",E88/E84)</f>
        <v/>
      </c>
      <c r="F89" s="71" t="str">
        <f>+IF(F84="","",F88/$F$84)</f>
        <v/>
      </c>
      <c r="G89" s="71">
        <f>IF(D89="",0,E89-D89)</f>
        <v>0</v>
      </c>
      <c r="H89" s="71">
        <f>IF(F89="",0,F89-E89)</f>
        <v>0</v>
      </c>
      <c r="I89" s="72" t="str">
        <f t="shared" si="7"/>
        <v/>
      </c>
      <c r="J89" s="34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</row>
    <row r="90" spans="1:45" s="11" customFormat="1" ht="15.75" customHeight="1">
      <c r="A90" s="9"/>
      <c r="B90" s="139" t="s">
        <v>176</v>
      </c>
      <c r="C90" s="140"/>
      <c r="D90" s="76">
        <f>D86-D88</f>
        <v>0</v>
      </c>
      <c r="E90" s="76">
        <f>E86-E88</f>
        <v>0</v>
      </c>
      <c r="F90" s="76">
        <f>F86-F88</f>
        <v>0</v>
      </c>
      <c r="G90" s="76">
        <f>E90-D90</f>
        <v>0</v>
      </c>
      <c r="H90" s="76">
        <f>F90-E90</f>
        <v>0</v>
      </c>
      <c r="I90" s="77" t="str">
        <f t="shared" si="7"/>
        <v/>
      </c>
      <c r="J90" s="34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</row>
    <row r="91" spans="1:45" s="11" customFormat="1" ht="13.5" customHeight="1" thickBot="1">
      <c r="A91" s="9"/>
      <c r="B91" s="78" t="s">
        <v>175</v>
      </c>
      <c r="C91" s="79"/>
      <c r="D91" s="80" t="str">
        <f>+IF(D84="","",D90/D84)</f>
        <v/>
      </c>
      <c r="E91" s="80" t="str">
        <f>+IF(E84="","",E90/E84)</f>
        <v/>
      </c>
      <c r="F91" s="80" t="str">
        <f>+IF(F84="","",F90/F84)</f>
        <v/>
      </c>
      <c r="G91" s="80">
        <f>IF(D91="",0,E91-D91)</f>
        <v>0</v>
      </c>
      <c r="H91" s="80">
        <f>IF(F91="",0,F91-E91)</f>
        <v>0</v>
      </c>
      <c r="I91" s="81" t="str">
        <f t="shared" si="7"/>
        <v/>
      </c>
      <c r="J91" s="34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</row>
    <row r="92" spans="1:45" s="11" customFormat="1">
      <c r="A92" s="9"/>
      <c r="B92" s="141" t="s">
        <v>177</v>
      </c>
      <c r="C92" s="142"/>
      <c r="D92" s="47">
        <f>SUM(D93:D95)</f>
        <v>0</v>
      </c>
      <c r="E92" s="47">
        <f>SUM(E93:E95)</f>
        <v>0</v>
      </c>
      <c r="F92" s="47">
        <f>SUM(F93:F95)</f>
        <v>0</v>
      </c>
      <c r="G92" s="47">
        <f t="shared" ref="G92:H100" si="8">E92-D92</f>
        <v>0</v>
      </c>
      <c r="H92" s="47">
        <f t="shared" si="8"/>
        <v>0</v>
      </c>
      <c r="I92" s="67" t="str">
        <f t="shared" si="7"/>
        <v/>
      </c>
      <c r="J92" s="34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</row>
    <row r="93" spans="1:45" s="11" customFormat="1">
      <c r="A93" s="9"/>
      <c r="B93" s="150" t="s">
        <v>178</v>
      </c>
      <c r="C93" s="138"/>
      <c r="D93" s="97"/>
      <c r="E93" s="97"/>
      <c r="F93" s="97"/>
      <c r="G93" s="6">
        <f t="shared" si="8"/>
        <v>0</v>
      </c>
      <c r="H93" s="6">
        <f t="shared" si="8"/>
        <v>0</v>
      </c>
      <c r="I93" s="48" t="str">
        <f t="shared" si="7"/>
        <v/>
      </c>
      <c r="J93" s="34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</row>
    <row r="94" spans="1:45" s="11" customFormat="1">
      <c r="A94" s="9"/>
      <c r="B94" s="150" t="s">
        <v>179</v>
      </c>
      <c r="C94" s="138"/>
      <c r="D94" s="97"/>
      <c r="E94" s="97"/>
      <c r="F94" s="97"/>
      <c r="G94" s="6">
        <f t="shared" si="8"/>
        <v>0</v>
      </c>
      <c r="H94" s="6">
        <f t="shared" si="8"/>
        <v>0</v>
      </c>
      <c r="I94" s="48" t="str">
        <f t="shared" si="7"/>
        <v/>
      </c>
      <c r="J94" s="34"/>
      <c r="K94" s="1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</row>
    <row r="95" spans="1:45" s="11" customFormat="1">
      <c r="A95" s="9"/>
      <c r="B95" s="150" t="s">
        <v>180</v>
      </c>
      <c r="C95" s="138"/>
      <c r="D95" s="97"/>
      <c r="E95" s="97"/>
      <c r="F95" s="97"/>
      <c r="G95" s="6">
        <f t="shared" si="8"/>
        <v>0</v>
      </c>
      <c r="H95" s="6">
        <f t="shared" si="8"/>
        <v>0</v>
      </c>
      <c r="I95" s="48" t="str">
        <f t="shared" si="7"/>
        <v/>
      </c>
      <c r="J95" s="34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</row>
    <row r="96" spans="1:45" s="11" customFormat="1">
      <c r="A96" s="9"/>
      <c r="B96" s="137" t="s">
        <v>181</v>
      </c>
      <c r="C96" s="138"/>
      <c r="D96" s="6">
        <f>SUM(D97:D99)</f>
        <v>0</v>
      </c>
      <c r="E96" s="6">
        <f>SUM(E97:E99)</f>
        <v>0</v>
      </c>
      <c r="F96" s="6">
        <f>SUM(F97:F99)</f>
        <v>0</v>
      </c>
      <c r="G96" s="6">
        <f t="shared" si="8"/>
        <v>0</v>
      </c>
      <c r="H96" s="6">
        <f t="shared" si="8"/>
        <v>0</v>
      </c>
      <c r="I96" s="48" t="str">
        <f t="shared" si="7"/>
        <v/>
      </c>
      <c r="J96" s="34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</row>
    <row r="97" spans="1:45" s="11" customFormat="1">
      <c r="A97" s="9"/>
      <c r="B97" s="150" t="s">
        <v>182</v>
      </c>
      <c r="C97" s="138"/>
      <c r="D97" s="97"/>
      <c r="E97" s="97"/>
      <c r="F97" s="97"/>
      <c r="G97" s="6">
        <f t="shared" si="8"/>
        <v>0</v>
      </c>
      <c r="H97" s="6">
        <f t="shared" si="8"/>
        <v>0</v>
      </c>
      <c r="I97" s="48" t="str">
        <f t="shared" si="7"/>
        <v/>
      </c>
      <c r="J97" s="34"/>
      <c r="K97" s="1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</row>
    <row r="98" spans="1:45" s="11" customFormat="1">
      <c r="A98" s="9"/>
      <c r="B98" s="150" t="s">
        <v>183</v>
      </c>
      <c r="C98" s="138"/>
      <c r="D98" s="97"/>
      <c r="E98" s="97"/>
      <c r="F98" s="97"/>
      <c r="G98" s="6">
        <f t="shared" si="8"/>
        <v>0</v>
      </c>
      <c r="H98" s="6">
        <f t="shared" si="8"/>
        <v>0</v>
      </c>
      <c r="I98" s="48" t="str">
        <f t="shared" si="7"/>
        <v/>
      </c>
      <c r="J98" s="34"/>
      <c r="K98" s="1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</row>
    <row r="99" spans="1:45" s="11" customFormat="1" ht="14.5" thickBot="1">
      <c r="A99" s="9"/>
      <c r="B99" s="169" t="s">
        <v>180</v>
      </c>
      <c r="C99" s="147"/>
      <c r="D99" s="98"/>
      <c r="E99" s="98"/>
      <c r="F99" s="98"/>
      <c r="G99" s="73">
        <f t="shared" si="8"/>
        <v>0</v>
      </c>
      <c r="H99" s="73">
        <f t="shared" si="8"/>
        <v>0</v>
      </c>
      <c r="I99" s="72" t="str">
        <f t="shared" si="7"/>
        <v/>
      </c>
      <c r="J99" s="34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</row>
    <row r="100" spans="1:45" s="11" customFormat="1">
      <c r="A100" s="9"/>
      <c r="B100" s="139" t="s">
        <v>177</v>
      </c>
      <c r="C100" s="140"/>
      <c r="D100" s="76">
        <f>D90+D92-D96</f>
        <v>0</v>
      </c>
      <c r="E100" s="76">
        <f>E90+E92-E96</f>
        <v>0</v>
      </c>
      <c r="F100" s="76">
        <f>F90+F92-F96</f>
        <v>0</v>
      </c>
      <c r="G100" s="76">
        <f t="shared" si="8"/>
        <v>0</v>
      </c>
      <c r="H100" s="76">
        <f t="shared" si="8"/>
        <v>0</v>
      </c>
      <c r="I100" s="77" t="str">
        <f t="shared" si="7"/>
        <v/>
      </c>
      <c r="J100" s="34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</row>
    <row r="101" spans="1:45" s="11" customFormat="1" ht="14.5" thickBot="1">
      <c r="A101" s="9"/>
      <c r="B101" s="78" t="s">
        <v>175</v>
      </c>
      <c r="C101" s="79"/>
      <c r="D101" s="80" t="str">
        <f>+IF(D84="","",D100/D84)</f>
        <v/>
      </c>
      <c r="E101" s="80" t="str">
        <f>+IF(E84="","",E100/E84)</f>
        <v/>
      </c>
      <c r="F101" s="80" t="str">
        <f>+IF(F84="","",F100/$F$84)</f>
        <v/>
      </c>
      <c r="G101" s="80">
        <f>IF(D101="",0,E101-D101)</f>
        <v>0</v>
      </c>
      <c r="H101" s="80">
        <f>IF(F101="",0,F101-E101)</f>
        <v>0</v>
      </c>
      <c r="I101" s="81" t="str">
        <f t="shared" si="7"/>
        <v/>
      </c>
      <c r="J101" s="34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</row>
    <row r="102" spans="1:45" s="11" customFormat="1">
      <c r="A102" s="9"/>
      <c r="B102" s="131" t="s">
        <v>184</v>
      </c>
      <c r="C102" s="132"/>
      <c r="D102" s="46"/>
      <c r="E102" s="46"/>
      <c r="F102" s="46"/>
      <c r="G102" s="47">
        <f t="shared" ref="G102:H107" si="9">E102-D102</f>
        <v>0</v>
      </c>
      <c r="H102" s="47">
        <f t="shared" si="9"/>
        <v>0</v>
      </c>
      <c r="I102" s="67" t="str">
        <f t="shared" si="7"/>
        <v/>
      </c>
      <c r="J102" s="34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</row>
    <row r="103" spans="1:45" s="11" customFormat="1">
      <c r="A103" s="9"/>
      <c r="B103" s="131" t="s">
        <v>185</v>
      </c>
      <c r="C103" s="132"/>
      <c r="D103" s="74"/>
      <c r="E103" s="74"/>
      <c r="F103" s="74"/>
      <c r="G103" s="73">
        <f t="shared" si="9"/>
        <v>0</v>
      </c>
      <c r="H103" s="73">
        <f t="shared" si="9"/>
        <v>0</v>
      </c>
      <c r="I103" s="72" t="str">
        <f t="shared" si="7"/>
        <v/>
      </c>
      <c r="J103" s="34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</row>
    <row r="104" spans="1:45" s="11" customFormat="1">
      <c r="A104" s="9"/>
      <c r="B104" s="133" t="s">
        <v>102</v>
      </c>
      <c r="C104" s="134"/>
      <c r="D104" s="5">
        <f>D100+D102-D103</f>
        <v>0</v>
      </c>
      <c r="E104" s="5">
        <f>E100+E102-E103</f>
        <v>0</v>
      </c>
      <c r="F104" s="5">
        <f>F100+F102-F103</f>
        <v>0</v>
      </c>
      <c r="G104" s="5">
        <f t="shared" si="9"/>
        <v>0</v>
      </c>
      <c r="H104" s="5">
        <f t="shared" si="9"/>
        <v>0</v>
      </c>
      <c r="I104" s="54" t="str">
        <f t="shared" si="7"/>
        <v/>
      </c>
      <c r="J104" s="34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</row>
    <row r="105" spans="1:45" s="11" customFormat="1">
      <c r="A105" s="9"/>
      <c r="B105" s="141" t="s">
        <v>186</v>
      </c>
      <c r="C105" s="142"/>
      <c r="D105" s="46"/>
      <c r="E105" s="46"/>
      <c r="F105" s="46"/>
      <c r="G105" s="47">
        <f t="shared" si="9"/>
        <v>0</v>
      </c>
      <c r="H105" s="47">
        <f t="shared" si="9"/>
        <v>0</v>
      </c>
      <c r="I105" s="67" t="str">
        <f t="shared" si="7"/>
        <v/>
      </c>
      <c r="J105" s="34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</row>
    <row r="106" spans="1:45" s="11" customFormat="1" ht="14.5" thickBot="1">
      <c r="A106" s="9"/>
      <c r="B106" s="146" t="s">
        <v>64</v>
      </c>
      <c r="C106" s="147"/>
      <c r="D106" s="74"/>
      <c r="E106" s="74"/>
      <c r="F106" s="74"/>
      <c r="G106" s="73">
        <f t="shared" si="9"/>
        <v>0</v>
      </c>
      <c r="H106" s="73">
        <f t="shared" si="9"/>
        <v>0</v>
      </c>
      <c r="I106" s="72" t="str">
        <f t="shared" si="7"/>
        <v/>
      </c>
      <c r="J106" s="34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</row>
    <row r="107" spans="1:45" s="11" customFormat="1">
      <c r="A107" s="9"/>
      <c r="B107" s="139" t="s">
        <v>187</v>
      </c>
      <c r="C107" s="140"/>
      <c r="D107" s="76">
        <f>D104-D105-D106</f>
        <v>0</v>
      </c>
      <c r="E107" s="76">
        <f>E104-E105-E106</f>
        <v>0</v>
      </c>
      <c r="F107" s="76">
        <f>F104-F105-F106</f>
        <v>0</v>
      </c>
      <c r="G107" s="76">
        <f t="shared" si="9"/>
        <v>0</v>
      </c>
      <c r="H107" s="76">
        <f t="shared" si="9"/>
        <v>0</v>
      </c>
      <c r="I107" s="77" t="str">
        <f t="shared" si="7"/>
        <v/>
      </c>
      <c r="J107" s="34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</row>
    <row r="108" spans="1:45" s="11" customFormat="1" ht="14.5" thickBot="1">
      <c r="A108" s="9"/>
      <c r="B108" s="78" t="s">
        <v>175</v>
      </c>
      <c r="C108" s="79"/>
      <c r="D108" s="80" t="str">
        <f>+IF(D84="","",D107/D84)</f>
        <v/>
      </c>
      <c r="E108" s="80" t="str">
        <f>+IF(E84="","",E107/E84)</f>
        <v/>
      </c>
      <c r="F108" s="80" t="str">
        <f>+IF(F84="","",F107/$F$84)</f>
        <v/>
      </c>
      <c r="G108" s="80">
        <f>IF(D108="",0,E108-D108)</f>
        <v>0</v>
      </c>
      <c r="H108" s="80">
        <f>IF(F108="",0,F108-E108)</f>
        <v>0</v>
      </c>
      <c r="I108" s="81" t="str">
        <f t="shared" si="7"/>
        <v/>
      </c>
      <c r="J108" s="34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</row>
    <row r="109" spans="1:45" s="11" customFormat="1" hidden="1">
      <c r="A109" s="9"/>
      <c r="B109" s="141"/>
      <c r="C109" s="142"/>
      <c r="D109" s="126"/>
      <c r="E109" s="126"/>
      <c r="F109" s="126"/>
      <c r="G109" s="47">
        <f t="shared" ref="G109:H117" si="10">E109-D109</f>
        <v>0</v>
      </c>
      <c r="H109" s="47">
        <f t="shared" si="10"/>
        <v>0</v>
      </c>
      <c r="I109" s="67" t="str">
        <f t="shared" si="7"/>
        <v/>
      </c>
      <c r="J109" s="34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</row>
    <row r="110" spans="1:45" s="11" customFormat="1" hidden="1">
      <c r="A110" s="9"/>
      <c r="B110" s="137"/>
      <c r="C110" s="138"/>
      <c r="D110" s="127"/>
      <c r="E110" s="127"/>
      <c r="F110" s="127"/>
      <c r="G110" s="6">
        <f t="shared" si="10"/>
        <v>0</v>
      </c>
      <c r="H110" s="6">
        <f t="shared" si="10"/>
        <v>0</v>
      </c>
      <c r="I110" s="48" t="str">
        <f t="shared" si="7"/>
        <v/>
      </c>
      <c r="J110" s="34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</row>
    <row r="111" spans="1:45" s="11" customFormat="1" hidden="1">
      <c r="A111" s="9"/>
      <c r="B111" s="137"/>
      <c r="C111" s="138"/>
      <c r="D111" s="127"/>
      <c r="E111" s="127"/>
      <c r="F111" s="127"/>
      <c r="G111" s="6">
        <f t="shared" si="10"/>
        <v>0</v>
      </c>
      <c r="H111" s="6">
        <f t="shared" si="10"/>
        <v>0</v>
      </c>
      <c r="I111" s="48" t="str">
        <f t="shared" si="7"/>
        <v/>
      </c>
      <c r="J111" s="34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</row>
    <row r="112" spans="1:45" s="11" customFormat="1" hidden="1">
      <c r="A112" s="9"/>
      <c r="B112" s="137"/>
      <c r="C112" s="138"/>
      <c r="D112" s="6">
        <f>D107+D109-D110-D111</f>
        <v>0</v>
      </c>
      <c r="E112" s="6">
        <f>E107+E109-E110-E111</f>
        <v>0</v>
      </c>
      <c r="F112" s="6">
        <f>F107+F109-F110-F111</f>
        <v>0</v>
      </c>
      <c r="G112" s="6">
        <f t="shared" si="10"/>
        <v>0</v>
      </c>
      <c r="H112" s="6">
        <f t="shared" si="10"/>
        <v>0</v>
      </c>
      <c r="I112" s="48" t="str">
        <f t="shared" si="7"/>
        <v/>
      </c>
      <c r="J112" s="34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</row>
    <row r="113" spans="1:45" s="11" customFormat="1" hidden="1">
      <c r="A113" s="9"/>
      <c r="B113" s="143"/>
      <c r="C113" s="128"/>
      <c r="D113" s="127"/>
      <c r="E113" s="127"/>
      <c r="F113" s="127"/>
      <c r="G113" s="6">
        <f t="shared" si="10"/>
        <v>0</v>
      </c>
      <c r="H113" s="6">
        <f t="shared" si="10"/>
        <v>0</v>
      </c>
      <c r="I113" s="48" t="str">
        <f t="shared" si="7"/>
        <v/>
      </c>
      <c r="J113" s="34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</row>
    <row r="114" spans="1:45" s="11" customFormat="1" hidden="1">
      <c r="A114" s="9"/>
      <c r="B114" s="144"/>
      <c r="C114" s="128"/>
      <c r="D114" s="127"/>
      <c r="E114" s="127"/>
      <c r="F114" s="127"/>
      <c r="G114" s="6">
        <f t="shared" si="10"/>
        <v>0</v>
      </c>
      <c r="H114" s="6">
        <f t="shared" si="10"/>
        <v>0</v>
      </c>
      <c r="I114" s="48" t="str">
        <f t="shared" si="7"/>
        <v/>
      </c>
      <c r="J114" s="34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</row>
    <row r="115" spans="1:45" s="11" customFormat="1" hidden="1">
      <c r="A115" s="9"/>
      <c r="B115" s="144"/>
      <c r="C115" s="128"/>
      <c r="D115" s="127"/>
      <c r="E115" s="127"/>
      <c r="F115" s="127"/>
      <c r="G115" s="6">
        <f t="shared" si="10"/>
        <v>0</v>
      </c>
      <c r="H115" s="6">
        <f t="shared" si="10"/>
        <v>0</v>
      </c>
      <c r="I115" s="48" t="str">
        <f t="shared" si="7"/>
        <v/>
      </c>
      <c r="J115" s="34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</row>
    <row r="116" spans="1:45" s="11" customFormat="1" ht="16.5" hidden="1" customHeight="1">
      <c r="A116" s="9"/>
      <c r="B116" s="145"/>
      <c r="C116" s="128"/>
      <c r="D116" s="127"/>
      <c r="E116" s="127"/>
      <c r="F116" s="127"/>
      <c r="G116" s="6">
        <f t="shared" si="10"/>
        <v>0</v>
      </c>
      <c r="H116" s="6">
        <f t="shared" si="10"/>
        <v>0</v>
      </c>
      <c r="I116" s="48" t="str">
        <f t="shared" si="7"/>
        <v/>
      </c>
      <c r="J116" s="34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</row>
    <row r="117" spans="1:45" s="11" customFormat="1" ht="14.5" hidden="1" thickBot="1">
      <c r="A117" s="9"/>
      <c r="B117" s="135"/>
      <c r="C117" s="136"/>
      <c r="D117" s="64">
        <f>D112-SUM(D113:D116)</f>
        <v>0</v>
      </c>
      <c r="E117" s="64">
        <f>E112-SUM(E113:E116)</f>
        <v>0</v>
      </c>
      <c r="F117" s="64">
        <f>F112-SUM(F113:F116)</f>
        <v>0</v>
      </c>
      <c r="G117" s="64">
        <f t="shared" si="10"/>
        <v>0</v>
      </c>
      <c r="H117" s="64">
        <f t="shared" si="10"/>
        <v>0</v>
      </c>
      <c r="I117" s="65" t="str">
        <f t="shared" si="7"/>
        <v/>
      </c>
      <c r="J117" s="34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</row>
    <row r="118" spans="1:45" s="11" customFormat="1">
      <c r="B118" s="9"/>
      <c r="C118" s="9"/>
      <c r="D118" s="9"/>
      <c r="E118" s="9"/>
      <c r="F118" s="9"/>
      <c r="G118" s="9"/>
      <c r="H118" s="9"/>
      <c r="I118" s="9"/>
      <c r="J118" s="9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</row>
    <row r="119" spans="1:45" s="11" customForma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</row>
    <row r="120" spans="1:45" s="11" customForma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</row>
    <row r="121" spans="1:45" s="11" customForma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</row>
    <row r="122" spans="1:45" s="11" customForma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</row>
    <row r="123" spans="1:45" s="11" customForma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</row>
    <row r="124" spans="1:45" s="11" customForma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</row>
    <row r="125" spans="1:45" s="11" customForma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</row>
    <row r="126" spans="1:45" s="11" customForma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</row>
    <row r="127" spans="1:45" s="11" customForma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</row>
  </sheetData>
  <mergeCells count="43">
    <mergeCell ref="B64:B69"/>
    <mergeCell ref="D2:I2"/>
    <mergeCell ref="H18:I18"/>
    <mergeCell ref="B19:C19"/>
    <mergeCell ref="B20:B32"/>
    <mergeCell ref="B33:B43"/>
    <mergeCell ref="B44:C44"/>
    <mergeCell ref="B45:C45"/>
    <mergeCell ref="B48:C48"/>
    <mergeCell ref="B49:B56"/>
    <mergeCell ref="B57:B62"/>
    <mergeCell ref="B63:C63"/>
    <mergeCell ref="B93:C93"/>
    <mergeCell ref="B70:C70"/>
    <mergeCell ref="B73:C73"/>
    <mergeCell ref="B74:C74"/>
    <mergeCell ref="B77:C77"/>
    <mergeCell ref="B83:C83"/>
    <mergeCell ref="B84:C84"/>
    <mergeCell ref="B85:C85"/>
    <mergeCell ref="B86:C86"/>
    <mergeCell ref="B88:C88"/>
    <mergeCell ref="B90:C90"/>
    <mergeCell ref="B92:C92"/>
    <mergeCell ref="B106:C106"/>
    <mergeCell ref="B94:C94"/>
    <mergeCell ref="B95:C95"/>
    <mergeCell ref="B96:C96"/>
    <mergeCell ref="B97:C97"/>
    <mergeCell ref="B98:C98"/>
    <mergeCell ref="B99:C99"/>
    <mergeCell ref="B100:C100"/>
    <mergeCell ref="B102:C102"/>
    <mergeCell ref="B103:C103"/>
    <mergeCell ref="B104:C104"/>
    <mergeCell ref="B105:C105"/>
    <mergeCell ref="B112:C112"/>
    <mergeCell ref="B113:B116"/>
    <mergeCell ref="B117:C117"/>
    <mergeCell ref="B107:C107"/>
    <mergeCell ref="B109:C109"/>
    <mergeCell ref="B110:C110"/>
    <mergeCell ref="B111:C111"/>
  </mergeCells>
  <phoneticPr fontId="3"/>
  <pageMargins left="0.75" right="0.75" top="1" bottom="1" header="0.51200000000000001" footer="0.51200000000000001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Fiancial data</vt:lpstr>
      <vt:lpstr>sample</vt:lpstr>
      <vt:lpstr>'Fiancial data'!Print_Area</vt:lpstr>
    </vt:vector>
  </TitlesOfParts>
  <Company>NISSAN MOTOR CO.,LTD.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N186411</dc:creator>
  <cp:lastModifiedBy>GUZMAN, GUADALUPE</cp:lastModifiedBy>
  <cp:lastPrinted>2006-10-24T05:55:49Z</cp:lastPrinted>
  <dcterms:created xsi:type="dcterms:W3CDTF">2006-08-09T05:40:25Z</dcterms:created>
  <dcterms:modified xsi:type="dcterms:W3CDTF">2025-10-27T16:34:50Z</dcterms:modified>
</cp:coreProperties>
</file>